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кир мет кр под  уб т Т6А" sheetId="1" r:id="rId1"/>
    <sheet name="кирп мет кр под без газа уб" sheetId="2" r:id="rId2"/>
  </sheets>
  <definedNames>
    <definedName name="_xlnm.Print_Area" localSheetId="0">'кир мет кр под  уб т Т6А'!$A$1:$E$117</definedName>
    <definedName name="_xlnm.Print_Area" localSheetId="1">'кирп мет кр под без газа уб'!$A$1:$E$89</definedName>
  </definedNames>
  <calcPr fullCalcOnLoad="1"/>
</workbook>
</file>

<file path=xl/sharedStrings.xml><?xml version="1.0" encoding="utf-8"?>
<sst xmlns="http://schemas.openxmlformats.org/spreadsheetml/2006/main" count="455" uniqueCount="218">
  <si>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</si>
  <si>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</si>
  <si>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контроль за состоянием дверей подвалов и технических подполий, запорных устройств на них;</t>
  </si>
  <si>
    <t>проверка молниезащитных устройств и заземления , расположенного на крыше;</t>
  </si>
  <si>
    <t>13.5.</t>
  </si>
  <si>
    <t>13.6.</t>
  </si>
  <si>
    <t>12.3.</t>
  </si>
  <si>
    <t>12.4.</t>
  </si>
  <si>
    <t>12.5.</t>
  </si>
  <si>
    <t>12.6.</t>
  </si>
  <si>
    <t>12.7.</t>
  </si>
  <si>
    <t>12.8.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</si>
  <si>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</si>
  <si>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</si>
  <si>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</si>
  <si>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</si>
  <si>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</si>
  <si>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 xml:space="preserve">Управляющая организация                                                        Собственник                                      
_______________________________                    ______________________                                                    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</si>
  <si>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</si>
  <si>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</si>
  <si>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</si>
  <si>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</si>
  <si>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</si>
  <si>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</si>
  <si>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</si>
  <si>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</si>
  <si>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</si>
  <si>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</si>
  <si>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5.7.</t>
  </si>
  <si>
    <t>5.8.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</si>
  <si>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</si>
  <si>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</si>
  <si>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</si>
  <si>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</si>
  <si>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</si>
  <si>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</si>
  <si>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</si>
  <si>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</si>
  <si>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</si>
  <si>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</si>
  <si>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</si>
  <si>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</si>
  <si>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</si>
  <si>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проведение пробных пусконаладочных работ (пробные топки);</t>
  </si>
  <si>
    <t>удаление воздуха из системы отопления;</t>
  </si>
  <si>
    <t>организация проверки состояния системы внутридомового газового оборудования и ее отдельных элементов;</t>
  </si>
  <si>
    <t xml:space="preserve"> Работы и услуги по содержанию иного общего имущества
в многоквартирном доме
</t>
  </si>
  <si>
    <t>III.</t>
  </si>
  <si>
    <t>14.</t>
  </si>
  <si>
    <t>14.1.</t>
  </si>
  <si>
    <t>14.2.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</si>
  <si>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</si>
  <si>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</si>
  <si>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15.1.</t>
  </si>
  <si>
    <t>15.2.</t>
  </si>
  <si>
    <t>16.</t>
  </si>
  <si>
    <t>16.1.</t>
  </si>
  <si>
    <t>17.</t>
  </si>
  <si>
    <t>17.1.</t>
  </si>
  <si>
    <t>18.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</si>
  <si>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</si>
  <si>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 по содержанию помещений, входящих в состав общего имущества в многоквартирном доме:</t>
  </si>
  <si>
    <t>Работы, выполняемые в целях надлежащего содержания систем внутридомового газового оборудования в многоквартирном доме: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</si>
  <si>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</si>
  <si>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</si>
  <si>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</si>
  <si>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</si>
  <si>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</si>
  <si>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</si>
  <si>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</si>
  <si>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2.</t>
  </si>
  <si>
    <t>2.1.</t>
  </si>
  <si>
    <t>2.2.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</si>
  <si>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</si>
  <si>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</si>
  <si>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</si>
  <si>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</si>
  <si>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</si>
  <si>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</si>
  <si>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</si>
  <si>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</si>
  <si>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</si>
  <si>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</si>
  <si>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</si>
  <si>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Работы, выполняемые в зданиях с подвалами: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</si>
  <si>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</si>
  <si>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</si>
  <si>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</si>
  <si>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</si>
  <si>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2.3.</t>
  </si>
  <si>
    <t>2.4.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</si>
  <si>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</si>
  <si>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</si>
  <si>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</si>
  <si>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</si>
  <si>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</si>
  <si>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</si>
  <si>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</si>
  <si>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</si>
  <si>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</si>
  <si>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</si>
  <si>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</si>
  <si>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</si>
  <si>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</si>
  <si>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</si>
  <si>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</si>
  <si>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</si>
  <si>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</si>
  <si>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</si>
  <si>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</si>
  <si>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</si>
  <si>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</si>
  <si>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</si>
  <si>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</si>
  <si>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</si>
  <si>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</si>
  <si>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</si>
  <si>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</si>
  <si>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</si>
  <si>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</si>
  <si>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</si>
  <si>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</si>
  <si>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</si>
  <si>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</si>
  <si>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</si>
  <si>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</si>
  <si>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</si>
  <si>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</si>
  <si>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</si>
  <si>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</si>
  <si>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</si>
  <si>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7.3.</t>
  </si>
  <si>
    <t>7.4.</t>
  </si>
  <si>
    <t>7.5.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</si>
  <si>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</si>
  <si>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</si>
  <si>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</si>
  <si>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</si>
  <si>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</si>
  <si>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</si>
  <si>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</si>
  <si>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</si>
  <si>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</si>
  <si>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</si>
  <si>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</si>
  <si>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</si>
  <si>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</si>
  <si>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</si>
  <si>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</si>
  <si>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</si>
  <si>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</si>
  <si>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</si>
  <si>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</si>
  <si>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</si>
  <si>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</si>
  <si>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</si>
  <si>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 и герметичности систем;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</si>
  <si>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</si>
  <si>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чердаках;</t>
  </si>
  <si>
    <t>сод и авар</t>
  </si>
  <si>
    <t>сод к.э.</t>
  </si>
  <si>
    <t>рем</t>
  </si>
  <si>
    <t>сод сети</t>
  </si>
  <si>
    <t>рем к.э.</t>
  </si>
  <si>
    <t>рем сети</t>
  </si>
  <si>
    <t>авар</t>
  </si>
  <si>
    <t>упр</t>
  </si>
  <si>
    <t>сухая уборка лестничных площадок и маршей;</t>
  </si>
  <si>
    <t>влажная уборка лестничных площадок и маршей;</t>
  </si>
  <si>
    <t>влажная протирка подоконников, оконных решёток, перил лестниц;</t>
  </si>
  <si>
    <t>мытьё окон.</t>
  </si>
  <si>
    <t>1 раз в месяц</t>
  </si>
  <si>
    <t>1 раз в год</t>
  </si>
  <si>
    <t>уборка</t>
  </si>
  <si>
    <t>1 раз в неделю</t>
  </si>
  <si>
    <t>Работы, выполняемые в целях надлежащего содержания придомовой территории:</t>
  </si>
  <si>
    <t>Работы, выполняемые в целях надлежащего содержания детских игровых площадок, входящих в состав общего имущества в многоквартирном доме: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</si>
  <si>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</t>
  </si>
  <si>
    <t>очистка от мусора урн, установленных возле подъездов;</t>
  </si>
  <si>
    <t>уборка крыльца и площадки перед входом в подъезд.</t>
  </si>
  <si>
    <t>В холодный период года:</t>
  </si>
  <si>
    <t>сдвигание свежевыпавшего снега и очистка придомовой территории (тротуар)от снега и льда при наличии колейности свыше 5 см;</t>
  </si>
  <si>
    <t>очистка придомовой территории (тротуар) от снега наносного происхождения;</t>
  </si>
  <si>
    <t>очистка придомовой территории (тротуар) от наледи и льда;</t>
  </si>
  <si>
    <t>по необходимости</t>
  </si>
  <si>
    <t>19.</t>
  </si>
  <si>
    <t>18.1.</t>
  </si>
  <si>
    <t>18.2.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</si>
  <si>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слуховых окон, выходов на крыши, ходовых досок и переходных мостиков на чердаках;</t>
  </si>
  <si>
    <t>проверка и при необходимости очистка кровли от мусора, грязи и наледи, препятствующих стоку дождевых и талых вод;</t>
  </si>
  <si>
    <t>контроль состояния и восстановление или замена отдельных элементов крылец и зонтов над входами в здание, подвалы;</t>
  </si>
  <si>
    <t>проверка исправности, работоспособности, регулировка и техническое обслуживание запорной арматуры и контрольно-измерительных приборов;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</si>
  <si>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</si>
  <si>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13.3.</t>
  </si>
  <si>
    <t>промывка централизованных систем теплоснабжения для удаления накипно-коррозионных отложений.</t>
  </si>
  <si>
    <t>13.7.</t>
  </si>
  <si>
    <t>уборка пожарных выходов</t>
  </si>
  <si>
    <t>влажная уборка коридоров, лестничных площадок и маршей;</t>
  </si>
  <si>
    <t>сухая уборка коридоров, лестничных площадок и маршей;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</si>
  <si>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</si>
  <si>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;</t>
  </si>
  <si>
    <t>постоянно</t>
  </si>
  <si>
    <t>два раза в год при частичных и общих осмотрах и по мере необходимости</t>
  </si>
  <si>
    <t>один раз в год (в весенне-летний период)</t>
  </si>
  <si>
    <t xml:space="preserve">один раз в год (зимне-весенний период), по необходимости </t>
  </si>
  <si>
    <t xml:space="preserve">два раза в год при частичных и общих осмотрах и по мере необходимости </t>
  </si>
  <si>
    <t>один раз в 3-5 лет и по мере необходимости</t>
  </si>
  <si>
    <t>два раза в год при частичных и общих осмотрах и по мере необходимости (по заявке)</t>
  </si>
  <si>
    <t>три раза в год</t>
  </si>
  <si>
    <t xml:space="preserve">два раза в год при частичных и общих осмотрах </t>
  </si>
  <si>
    <t>13.6</t>
  </si>
  <si>
    <t>один раз в год, в летний период</t>
  </si>
  <si>
    <t>один раз в год (по необходимости)</t>
  </si>
  <si>
    <t>проверка и техническое обслуживание устройств защитного отключения и осветительных приборов;</t>
  </si>
  <si>
    <t xml:space="preserve">Размер расходов Собственников на оплату коммунальных ресурсов, потребляемых  в целях содержания общего имущества в многоквартирном доме в указанную стоимость не входит и начисляется отдельно, исходя из нормативов потребления  и по тарифам коммунального ресурса, утверждаемых органами государственной власти субъектов РФ. При этом применяются действующие в расчетном периоде нормативы потребления и цена (тариф) соответствующего коммунального ресурса.
</t>
  </si>
  <si>
    <t>круглосуточно по заявкам</t>
  </si>
  <si>
    <t>ПЕРЕЧЕНЬ
обязательных работ и услуг по содержанию и ремонту общего имущества собственников помещений в многоквартирном доме.   ( ул. Первомайская, д.13)</t>
  </si>
  <si>
    <t xml:space="preserve">ПЕРЕЧЕНЬ
обязательных работ и услуг по содержанию и ремонту общего имущества собственников помещений в многоквартирном доме.   (п. Алябьевский ул. Коммунистическая д.18 )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</si>
</sst>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justify" wrapText="1"/>
    </xf>
    <xf numFmtId="0" fontId="3" fillId="0" borderId="16" xfId="0" applyFont="1" applyFill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2" fontId="3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justify"/>
    </xf>
    <xf numFmtId="2" fontId="2" fillId="0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justify" wrapText="1"/>
    </xf>
    <xf numFmtId="2" fontId="3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justify" wrapText="1"/>
    </xf>
    <xf numFmtId="0" fontId="3" fillId="33" borderId="11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/>
    </xf>
    <xf numFmtId="0" fontId="3" fillId="33" borderId="11" xfId="0" applyFont="1" applyFill="1" applyBorder="1" applyAlignment="1">
      <alignment horizontal="justify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justify"/>
    </xf>
    <xf numFmtId="2" fontId="8" fillId="35" borderId="11" xfId="0" applyNumberFormat="1" applyFont="1" applyFill="1" applyBorder="1" applyAlignment="1">
      <alignment horizontal="center" vertical="center" wrapText="1"/>
    </xf>
    <xf numFmtId="2" fontId="8" fillId="35" borderId="12" xfId="0" applyNumberFormat="1" applyFont="1" applyFill="1" applyBorder="1" applyAlignment="1">
      <alignment horizontal="center" vertical="center" wrapText="1"/>
    </xf>
    <xf numFmtId="2" fontId="8" fillId="35" borderId="18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2" fontId="3" fillId="0" borderId="17" xfId="52" applyNumberFormat="1" applyFont="1" applyFill="1" applyBorder="1" applyAlignment="1">
      <alignment horizontal="left" vertical="top" wrapText="1"/>
      <protection/>
    </xf>
    <xf numFmtId="2" fontId="3" fillId="0" borderId="15" xfId="52" applyNumberFormat="1" applyFont="1" applyFill="1" applyBorder="1" applyAlignment="1">
      <alignment horizontal="left" vertical="top" wrapText="1"/>
      <protection/>
    </xf>
    <xf numFmtId="2" fontId="3" fillId="35" borderId="12" xfId="0" applyNumberFormat="1" applyFont="1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49" fontId="3" fillId="32" borderId="19" xfId="0" applyNumberFormat="1" applyFont="1" applyFill="1" applyBorder="1" applyAlignment="1">
      <alignment horizontal="center" vertical="center"/>
    </xf>
    <xf numFmtId="49" fontId="3" fillId="32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view="pageBreakPreview" zoomScale="120" zoomScaleSheetLayoutView="120" zoomScalePageLayoutView="0" workbookViewId="0" topLeftCell="A100">
      <selection activeCell="D88" sqref="D88:D93"/>
    </sheetView>
  </sheetViews>
  <sheetFormatPr defaultColWidth="9.140625" defaultRowHeight="12.75"/>
  <cols>
    <col min="1" max="1" width="5.7109375" style="36" customWidth="1"/>
    <col min="2" max="2" width="68.421875" style="27" customWidth="1"/>
    <col min="3" max="3" width="17.7109375" style="27" customWidth="1"/>
    <col min="4" max="4" width="11.140625" style="27" customWidth="1"/>
    <col min="5" max="5" width="9.8515625" style="27" customWidth="1"/>
    <col min="6" max="16384" width="9.140625" style="27" customWidth="1"/>
  </cols>
  <sheetData>
    <row r="1" spans="1:5" ht="76.5" customHeight="1">
      <c r="A1" s="38"/>
      <c r="B1" s="115" t="s">
        <v>216</v>
      </c>
      <c r="C1" s="115"/>
      <c r="D1" s="115"/>
      <c r="E1" s="26"/>
    </row>
    <row r="2" spans="1:6" ht="72" customHeight="1">
      <c r="A2" s="31" t="s">
        <v>64</v>
      </c>
      <c r="B2" s="2" t="s">
        <v>76</v>
      </c>
      <c r="C2" s="3" t="s">
        <v>77</v>
      </c>
      <c r="D2" s="66" t="s">
        <v>78</v>
      </c>
      <c r="E2" s="4" t="s">
        <v>79</v>
      </c>
      <c r="F2" s="66" t="s">
        <v>78</v>
      </c>
    </row>
    <row r="3" spans="1:6" s="49" customFormat="1" ht="12.75">
      <c r="A3" s="41">
        <v>1</v>
      </c>
      <c r="B3" s="39">
        <v>2</v>
      </c>
      <c r="C3" s="39">
        <v>3</v>
      </c>
      <c r="D3" s="39">
        <v>4</v>
      </c>
      <c r="E3" s="40">
        <v>5</v>
      </c>
      <c r="F3" s="39">
        <v>4</v>
      </c>
    </row>
    <row r="4" spans="1:6" s="50" customFormat="1" ht="54.75" customHeight="1">
      <c r="A4" s="30" t="s">
        <v>75</v>
      </c>
      <c r="B4" s="64" t="s">
        <v>157</v>
      </c>
      <c r="C4" s="3"/>
      <c r="D4" s="28">
        <f>D5+D10+D15+D19+D25+D34+D38+D44+D47+D50</f>
        <v>6.909999999999999</v>
      </c>
      <c r="E4" s="28">
        <f>E5+E10+E15+E19+E25+E34+E38+E44+E47+E50</f>
        <v>82.92000000000002</v>
      </c>
      <c r="F4" s="28">
        <f>F5+F10+F15+F19+F25+F34+F38+F44+F47+F50</f>
        <v>5.7700000000000005</v>
      </c>
    </row>
    <row r="5" spans="1:6" s="50" customFormat="1" ht="12.75">
      <c r="A5" s="30" t="s">
        <v>65</v>
      </c>
      <c r="B5" s="42" t="s">
        <v>80</v>
      </c>
      <c r="C5" s="3"/>
      <c r="D5" s="28">
        <f>D6+D9</f>
        <v>0.5700000000000001</v>
      </c>
      <c r="E5" s="28">
        <f>E6+E9</f>
        <v>6.84</v>
      </c>
      <c r="F5" s="28">
        <f>F6+F9</f>
        <v>0.44000000000000006</v>
      </c>
    </row>
    <row r="6" spans="1:6" ht="12.75" customHeight="1">
      <c r="A6" s="32" t="s">
        <v>66</v>
      </c>
      <c r="B6" s="43" t="s">
        <v>18</v>
      </c>
      <c r="C6" s="113" t="s">
        <v>202</v>
      </c>
      <c r="D6" s="96">
        <v>0.18</v>
      </c>
      <c r="E6" s="117">
        <f>D6*12</f>
        <v>2.16</v>
      </c>
      <c r="F6" s="96">
        <v>0.17</v>
      </c>
    </row>
    <row r="7" spans="1:6" ht="30.75" customHeight="1">
      <c r="A7" s="32" t="s">
        <v>67</v>
      </c>
      <c r="B7" s="65" t="s">
        <v>19</v>
      </c>
      <c r="C7" s="116"/>
      <c r="D7" s="97"/>
      <c r="E7" s="118"/>
      <c r="F7" s="97"/>
    </row>
    <row r="8" spans="1:6" ht="15.75" customHeight="1">
      <c r="A8" s="32" t="s">
        <v>68</v>
      </c>
      <c r="B8" s="65" t="s">
        <v>20</v>
      </c>
      <c r="C8" s="114"/>
      <c r="D8" s="108"/>
      <c r="E8" s="119"/>
      <c r="F8" s="108"/>
    </row>
    <row r="9" spans="1:6" ht="51">
      <c r="A9" s="58" t="s">
        <v>69</v>
      </c>
      <c r="B9" s="59" t="s">
        <v>81</v>
      </c>
      <c r="C9" s="60" t="s">
        <v>184</v>
      </c>
      <c r="D9" s="61">
        <v>0.39</v>
      </c>
      <c r="E9" s="69">
        <f>D9*12</f>
        <v>4.68</v>
      </c>
      <c r="F9" s="61">
        <v>0.27</v>
      </c>
    </row>
    <row r="10" spans="1:6" s="50" customFormat="1" ht="12.75">
      <c r="A10" s="30" t="s">
        <v>70</v>
      </c>
      <c r="B10" s="42" t="s">
        <v>84</v>
      </c>
      <c r="C10" s="3"/>
      <c r="D10" s="28">
        <f>D11+D14</f>
        <v>0.31</v>
      </c>
      <c r="E10" s="28">
        <f>E11+E14</f>
        <v>3.72</v>
      </c>
      <c r="F10" s="28">
        <f>F11+F14</f>
        <v>0.22</v>
      </c>
    </row>
    <row r="11" spans="1:6" ht="26.25" customHeight="1">
      <c r="A11" s="32" t="s">
        <v>71</v>
      </c>
      <c r="B11" s="43" t="s">
        <v>82</v>
      </c>
      <c r="C11" s="113" t="s">
        <v>202</v>
      </c>
      <c r="D11" s="96">
        <v>0.13</v>
      </c>
      <c r="E11" s="117">
        <f>D11*12</f>
        <v>1.56</v>
      </c>
      <c r="F11" s="96">
        <v>0.1</v>
      </c>
    </row>
    <row r="12" spans="1:6" ht="51">
      <c r="A12" s="32" t="s">
        <v>72</v>
      </c>
      <c r="B12" s="43" t="s">
        <v>83</v>
      </c>
      <c r="C12" s="116"/>
      <c r="D12" s="97"/>
      <c r="E12" s="118"/>
      <c r="F12" s="97"/>
    </row>
    <row r="13" spans="1:6" ht="25.5">
      <c r="A13" s="32" t="s">
        <v>89</v>
      </c>
      <c r="B13" s="43" t="s">
        <v>2</v>
      </c>
      <c r="C13" s="114"/>
      <c r="D13" s="108"/>
      <c r="E13" s="119"/>
      <c r="F13" s="108"/>
    </row>
    <row r="14" spans="1:6" ht="25.5">
      <c r="A14" s="58" t="s">
        <v>90</v>
      </c>
      <c r="B14" s="72" t="s">
        <v>93</v>
      </c>
      <c r="C14" s="60" t="s">
        <v>184</v>
      </c>
      <c r="D14" s="61">
        <v>0.18</v>
      </c>
      <c r="E14" s="61">
        <f>D14*12</f>
        <v>2.16</v>
      </c>
      <c r="F14" s="61">
        <v>0.12</v>
      </c>
    </row>
    <row r="15" spans="1:6" s="50" customFormat="1" ht="25.5">
      <c r="A15" s="30" t="s">
        <v>73</v>
      </c>
      <c r="B15" s="42" t="s">
        <v>86</v>
      </c>
      <c r="C15" s="3"/>
      <c r="D15" s="28">
        <f>D16+D18</f>
        <v>0.48</v>
      </c>
      <c r="E15" s="28">
        <f>E16+E18</f>
        <v>5.76</v>
      </c>
      <c r="F15" s="28">
        <f>F16+F18</f>
        <v>0.37</v>
      </c>
    </row>
    <row r="16" spans="1:6" ht="51" customHeight="1">
      <c r="A16" s="32" t="s">
        <v>74</v>
      </c>
      <c r="B16" s="43" t="s">
        <v>0</v>
      </c>
      <c r="C16" s="113" t="s">
        <v>202</v>
      </c>
      <c r="D16" s="96">
        <v>0.15</v>
      </c>
      <c r="E16" s="96">
        <f>D16*12</f>
        <v>1.7999999999999998</v>
      </c>
      <c r="F16" s="96">
        <v>0.14</v>
      </c>
    </row>
    <row r="17" spans="1:6" ht="51">
      <c r="A17" s="32" t="s">
        <v>87</v>
      </c>
      <c r="B17" s="43" t="s">
        <v>155</v>
      </c>
      <c r="C17" s="114"/>
      <c r="D17" s="108"/>
      <c r="E17" s="108"/>
      <c r="F17" s="108"/>
    </row>
    <row r="18" spans="1:6" ht="38.25">
      <c r="A18" s="58" t="s">
        <v>88</v>
      </c>
      <c r="B18" s="59" t="s">
        <v>85</v>
      </c>
      <c r="C18" s="81" t="s">
        <v>184</v>
      </c>
      <c r="D18" s="61">
        <v>0.33</v>
      </c>
      <c r="E18" s="61">
        <f>D18*12</f>
        <v>3.96</v>
      </c>
      <c r="F18" s="61">
        <v>0.23</v>
      </c>
    </row>
    <row r="19" spans="1:6" s="50" customFormat="1" ht="25.5">
      <c r="A19" s="30" t="s">
        <v>109</v>
      </c>
      <c r="B19" s="46" t="s">
        <v>110</v>
      </c>
      <c r="C19" s="45"/>
      <c r="D19" s="28">
        <f>D20+D24</f>
        <v>0.39</v>
      </c>
      <c r="E19" s="28">
        <f>E20+E24</f>
        <v>4.68</v>
      </c>
      <c r="F19" s="28">
        <f>F20+F24</f>
        <v>0.3</v>
      </c>
    </row>
    <row r="20" spans="1:6" ht="25.5" customHeight="1">
      <c r="A20" s="32" t="s">
        <v>111</v>
      </c>
      <c r="B20" s="47" t="s">
        <v>91</v>
      </c>
      <c r="C20" s="93" t="s">
        <v>202</v>
      </c>
      <c r="D20" s="96">
        <v>0.13</v>
      </c>
      <c r="E20" s="96">
        <f>D20*12</f>
        <v>1.56</v>
      </c>
      <c r="F20" s="96">
        <v>0.12</v>
      </c>
    </row>
    <row r="21" spans="1:6" ht="51">
      <c r="A21" s="32" t="s">
        <v>112</v>
      </c>
      <c r="B21" s="47" t="s">
        <v>199</v>
      </c>
      <c r="C21" s="94"/>
      <c r="D21" s="97"/>
      <c r="E21" s="97"/>
      <c r="F21" s="97"/>
    </row>
    <row r="22" spans="1:6" ht="51">
      <c r="A22" s="32" t="s">
        <v>113</v>
      </c>
      <c r="B22" s="47" t="s">
        <v>200</v>
      </c>
      <c r="C22" s="94"/>
      <c r="D22" s="97"/>
      <c r="E22" s="97"/>
      <c r="F22" s="97"/>
    </row>
    <row r="23" spans="1:6" ht="25.5">
      <c r="A23" s="32" t="s">
        <v>114</v>
      </c>
      <c r="B23" s="47" t="s">
        <v>92</v>
      </c>
      <c r="C23" s="95"/>
      <c r="D23" s="108"/>
      <c r="E23" s="108"/>
      <c r="F23" s="108"/>
    </row>
    <row r="24" spans="1:6" ht="29.25" customHeight="1">
      <c r="A24" s="58" t="s">
        <v>115</v>
      </c>
      <c r="B24" s="72" t="s">
        <v>93</v>
      </c>
      <c r="C24" s="81" t="s">
        <v>184</v>
      </c>
      <c r="D24" s="61">
        <v>0.26</v>
      </c>
      <c r="E24" s="61">
        <f>D24*12</f>
        <v>3.12</v>
      </c>
      <c r="F24" s="61">
        <v>0.18</v>
      </c>
    </row>
    <row r="25" spans="1:6" s="50" customFormat="1" ht="25.5">
      <c r="A25" s="30" t="s">
        <v>116</v>
      </c>
      <c r="B25" s="46" t="s">
        <v>128</v>
      </c>
      <c r="C25" s="45"/>
      <c r="D25" s="28">
        <f>D26+D30+D32</f>
        <v>2.92</v>
      </c>
      <c r="E25" s="28">
        <f>E26+E30+E32</f>
        <v>35.04</v>
      </c>
      <c r="F25" s="28">
        <f>F26+F30+F32</f>
        <v>2.7499999999999996</v>
      </c>
    </row>
    <row r="26" spans="1:6" ht="12.75" customHeight="1">
      <c r="A26" s="32" t="s">
        <v>117</v>
      </c>
      <c r="B26" s="47" t="s">
        <v>94</v>
      </c>
      <c r="C26" s="111" t="s">
        <v>202</v>
      </c>
      <c r="D26" s="96">
        <v>0.27</v>
      </c>
      <c r="E26" s="112">
        <f>D26*12</f>
        <v>3.24</v>
      </c>
      <c r="F26" s="112">
        <v>0.26</v>
      </c>
    </row>
    <row r="27" spans="1:6" ht="15" customHeight="1">
      <c r="A27" s="53" t="s">
        <v>118</v>
      </c>
      <c r="B27" s="65" t="s">
        <v>3</v>
      </c>
      <c r="C27" s="111"/>
      <c r="D27" s="97"/>
      <c r="E27" s="112"/>
      <c r="F27" s="112"/>
    </row>
    <row r="28" spans="1:6" ht="65.25" customHeight="1">
      <c r="A28" s="32" t="s">
        <v>119</v>
      </c>
      <c r="B28" s="65" t="s">
        <v>158</v>
      </c>
      <c r="C28" s="111"/>
      <c r="D28" s="97"/>
      <c r="E28" s="112"/>
      <c r="F28" s="112"/>
    </row>
    <row r="29" spans="1:6" ht="12.75">
      <c r="A29" s="32" t="s">
        <v>120</v>
      </c>
      <c r="B29" s="47" t="s">
        <v>95</v>
      </c>
      <c r="C29" s="111"/>
      <c r="D29" s="108"/>
      <c r="E29" s="112"/>
      <c r="F29" s="112"/>
    </row>
    <row r="30" spans="1:6" ht="38.25">
      <c r="A30" s="32" t="s">
        <v>121</v>
      </c>
      <c r="B30" s="47" t="s">
        <v>96</v>
      </c>
      <c r="C30" s="76" t="s">
        <v>203</v>
      </c>
      <c r="D30" s="96">
        <v>2.13</v>
      </c>
      <c r="E30" s="112">
        <f>D30*12</f>
        <v>25.56</v>
      </c>
      <c r="F30" s="112">
        <v>2.13</v>
      </c>
    </row>
    <row r="31" spans="1:6" ht="51">
      <c r="A31" s="32" t="s">
        <v>122</v>
      </c>
      <c r="B31" s="47" t="s">
        <v>97</v>
      </c>
      <c r="C31" s="76" t="s">
        <v>204</v>
      </c>
      <c r="D31" s="108"/>
      <c r="E31" s="112"/>
      <c r="F31" s="112"/>
    </row>
    <row r="32" spans="1:6" ht="38.25">
      <c r="A32" s="58" t="s">
        <v>28</v>
      </c>
      <c r="B32" s="62" t="s">
        <v>98</v>
      </c>
      <c r="C32" s="109" t="s">
        <v>184</v>
      </c>
      <c r="D32" s="103">
        <v>0.52</v>
      </c>
      <c r="E32" s="103">
        <f>D32*12</f>
        <v>6.24</v>
      </c>
      <c r="F32" s="103">
        <v>0.36</v>
      </c>
    </row>
    <row r="33" spans="1:6" ht="38.25">
      <c r="A33" s="58" t="s">
        <v>29</v>
      </c>
      <c r="B33" s="62" t="s">
        <v>99</v>
      </c>
      <c r="C33" s="110"/>
      <c r="D33" s="104"/>
      <c r="E33" s="104"/>
      <c r="F33" s="104"/>
    </row>
    <row r="34" spans="1:6" s="50" customFormat="1" ht="25.5">
      <c r="A34" s="30" t="s">
        <v>123</v>
      </c>
      <c r="B34" s="46" t="s">
        <v>135</v>
      </c>
      <c r="C34" s="45"/>
      <c r="D34" s="28">
        <f>D35+D37</f>
        <v>0.45999999999999996</v>
      </c>
      <c r="E34" s="28">
        <f>E35+E37</f>
        <v>5.52</v>
      </c>
      <c r="F34" s="28">
        <f>F35+F37</f>
        <v>0.35</v>
      </c>
    </row>
    <row r="35" spans="1:6" ht="26.25" customHeight="1">
      <c r="A35" s="32" t="s">
        <v>124</v>
      </c>
      <c r="B35" s="47" t="s">
        <v>100</v>
      </c>
      <c r="C35" s="93" t="s">
        <v>205</v>
      </c>
      <c r="D35" s="96">
        <v>0.15</v>
      </c>
      <c r="E35" s="96">
        <f>D35*12</f>
        <v>1.7999999999999998</v>
      </c>
      <c r="F35" s="96">
        <v>0.14</v>
      </c>
    </row>
    <row r="36" spans="1:6" ht="38.25">
      <c r="A36" s="32" t="s">
        <v>125</v>
      </c>
      <c r="B36" s="47" t="s">
        <v>101</v>
      </c>
      <c r="C36" s="95"/>
      <c r="D36" s="108"/>
      <c r="E36" s="108"/>
      <c r="F36" s="108"/>
    </row>
    <row r="37" spans="1:6" ht="28.5" customHeight="1">
      <c r="A37" s="58" t="s">
        <v>126</v>
      </c>
      <c r="B37" s="72" t="s">
        <v>102</v>
      </c>
      <c r="C37" s="81" t="s">
        <v>184</v>
      </c>
      <c r="D37" s="61">
        <v>0.31</v>
      </c>
      <c r="E37" s="61">
        <f>D37*12</f>
        <v>3.7199999999999998</v>
      </c>
      <c r="F37" s="61">
        <v>0.21</v>
      </c>
    </row>
    <row r="38" spans="1:6" s="50" customFormat="1" ht="25.5">
      <c r="A38" s="30" t="s">
        <v>127</v>
      </c>
      <c r="B38" s="46" t="s">
        <v>138</v>
      </c>
      <c r="C38" s="45"/>
      <c r="D38" s="28">
        <f>D39+D43</f>
        <v>0.44999999999999996</v>
      </c>
      <c r="E38" s="28">
        <f>E39+E43</f>
        <v>5.3999999999999995</v>
      </c>
      <c r="F38" s="28">
        <f>F39+F43</f>
        <v>0.32</v>
      </c>
    </row>
    <row r="39" spans="1:6" ht="39" customHeight="1">
      <c r="A39" s="32" t="s">
        <v>129</v>
      </c>
      <c r="B39" s="47" t="s">
        <v>103</v>
      </c>
      <c r="C39" s="93" t="s">
        <v>202</v>
      </c>
      <c r="D39" s="96">
        <v>0.16</v>
      </c>
      <c r="E39" s="96">
        <f>D39*12</f>
        <v>1.92</v>
      </c>
      <c r="F39" s="96">
        <v>0.12</v>
      </c>
    </row>
    <row r="40" spans="1:6" ht="25.5">
      <c r="A40" s="32" t="s">
        <v>130</v>
      </c>
      <c r="B40" s="47" t="s">
        <v>104</v>
      </c>
      <c r="C40" s="94"/>
      <c r="D40" s="97"/>
      <c r="E40" s="97"/>
      <c r="F40" s="97"/>
    </row>
    <row r="41" spans="1:6" ht="25.5">
      <c r="A41" s="32" t="s">
        <v>131</v>
      </c>
      <c r="B41" s="47" t="s">
        <v>190</v>
      </c>
      <c r="C41" s="94"/>
      <c r="D41" s="97"/>
      <c r="E41" s="97"/>
      <c r="F41" s="97"/>
    </row>
    <row r="42" spans="1:6" ht="38.25">
      <c r="A42" s="32" t="s">
        <v>132</v>
      </c>
      <c r="B42" s="47" t="s">
        <v>105</v>
      </c>
      <c r="C42" s="95"/>
      <c r="D42" s="108"/>
      <c r="E42" s="108"/>
      <c r="F42" s="108"/>
    </row>
    <row r="43" spans="1:6" ht="38.25" customHeight="1">
      <c r="A43" s="58" t="s">
        <v>133</v>
      </c>
      <c r="B43" s="80" t="s">
        <v>93</v>
      </c>
      <c r="C43" s="81" t="s">
        <v>184</v>
      </c>
      <c r="D43" s="61">
        <v>0.29</v>
      </c>
      <c r="E43" s="61">
        <f>D43*12</f>
        <v>3.4799999999999995</v>
      </c>
      <c r="F43" s="61">
        <v>0.2</v>
      </c>
    </row>
    <row r="44" spans="1:6" s="50" customFormat="1" ht="39.75" customHeight="1">
      <c r="A44" s="30" t="s">
        <v>134</v>
      </c>
      <c r="B44" s="46" t="s">
        <v>34</v>
      </c>
      <c r="C44" s="45"/>
      <c r="D44" s="28">
        <f>D45+D46</f>
        <v>0.38</v>
      </c>
      <c r="E44" s="28">
        <f>E45+E46</f>
        <v>4.5600000000000005</v>
      </c>
      <c r="F44" s="28">
        <f>F45+F46</f>
        <v>0.29</v>
      </c>
    </row>
    <row r="45" spans="1:6" s="50" customFormat="1" ht="51">
      <c r="A45" s="32" t="s">
        <v>32</v>
      </c>
      <c r="B45" s="47" t="s">
        <v>31</v>
      </c>
      <c r="C45" s="76" t="s">
        <v>205</v>
      </c>
      <c r="D45" s="29">
        <v>0.12</v>
      </c>
      <c r="E45" s="28">
        <f>D45*12</f>
        <v>1.44</v>
      </c>
      <c r="F45" s="29">
        <v>0.11</v>
      </c>
    </row>
    <row r="46" spans="1:6" s="50" customFormat="1" ht="38.25">
      <c r="A46" s="58" t="s">
        <v>136</v>
      </c>
      <c r="B46" s="62" t="s">
        <v>30</v>
      </c>
      <c r="C46" s="81" t="s">
        <v>206</v>
      </c>
      <c r="D46" s="61">
        <v>0.26</v>
      </c>
      <c r="E46" s="69">
        <f>D46*12</f>
        <v>3.12</v>
      </c>
      <c r="F46" s="61">
        <v>0.18</v>
      </c>
    </row>
    <row r="47" spans="1:6" s="50" customFormat="1" ht="25.5">
      <c r="A47" s="54" t="s">
        <v>137</v>
      </c>
      <c r="B47" s="46" t="s">
        <v>148</v>
      </c>
      <c r="C47" s="45"/>
      <c r="D47" s="28">
        <f>D48+D49</f>
        <v>0.48</v>
      </c>
      <c r="E47" s="28">
        <f>E48+E49</f>
        <v>5.76</v>
      </c>
      <c r="F47" s="28">
        <f>F48+F49</f>
        <v>0.37</v>
      </c>
    </row>
    <row r="48" spans="1:6" ht="51">
      <c r="A48" s="32" t="s">
        <v>27</v>
      </c>
      <c r="B48" s="47" t="s">
        <v>106</v>
      </c>
      <c r="C48" s="76" t="s">
        <v>205</v>
      </c>
      <c r="D48" s="29">
        <v>0.15</v>
      </c>
      <c r="E48" s="29">
        <f>D48*12</f>
        <v>1.7999999999999998</v>
      </c>
      <c r="F48" s="29">
        <v>0.14</v>
      </c>
    </row>
    <row r="49" spans="1:6" ht="38.25" customHeight="1">
      <c r="A49" s="58" t="s">
        <v>139</v>
      </c>
      <c r="B49" s="80" t="s">
        <v>93</v>
      </c>
      <c r="C49" s="81" t="s">
        <v>184</v>
      </c>
      <c r="D49" s="61">
        <v>0.33</v>
      </c>
      <c r="E49" s="61">
        <f>D49*12</f>
        <v>3.96</v>
      </c>
      <c r="F49" s="61">
        <v>0.23</v>
      </c>
    </row>
    <row r="50" spans="1:6" s="50" customFormat="1" ht="38.25">
      <c r="A50" s="54" t="s">
        <v>140</v>
      </c>
      <c r="B50" s="46" t="s">
        <v>149</v>
      </c>
      <c r="C50" s="45"/>
      <c r="D50" s="28">
        <f>D51+D52</f>
        <v>0.47</v>
      </c>
      <c r="E50" s="28">
        <f>E51+E52</f>
        <v>5.64</v>
      </c>
      <c r="F50" s="28">
        <f>F51+F52</f>
        <v>0.36</v>
      </c>
    </row>
    <row r="51" spans="1:6" ht="63.75">
      <c r="A51" s="53" t="s">
        <v>141</v>
      </c>
      <c r="B51" s="47" t="s">
        <v>107</v>
      </c>
      <c r="C51" s="76" t="s">
        <v>207</v>
      </c>
      <c r="D51" s="29">
        <v>0.17</v>
      </c>
      <c r="E51" s="29">
        <f>D51*12</f>
        <v>2.04</v>
      </c>
      <c r="F51" s="29">
        <v>0.15</v>
      </c>
    </row>
    <row r="52" spans="1:6" ht="41.25" customHeight="1">
      <c r="A52" s="58" t="s">
        <v>142</v>
      </c>
      <c r="B52" s="62" t="s">
        <v>108</v>
      </c>
      <c r="C52" s="81" t="s">
        <v>184</v>
      </c>
      <c r="D52" s="61">
        <v>0.3</v>
      </c>
      <c r="E52" s="61">
        <f>D52*12</f>
        <v>3.5999999999999996</v>
      </c>
      <c r="F52" s="61">
        <v>0.21</v>
      </c>
    </row>
    <row r="53" spans="1:6" s="50" customFormat="1" ht="42" customHeight="1">
      <c r="A53" s="48" t="s">
        <v>153</v>
      </c>
      <c r="B53" s="42" t="s">
        <v>154</v>
      </c>
      <c r="C53" s="45"/>
      <c r="D53" s="28">
        <f>D54+D59+D68+D75+D78</f>
        <v>5.72</v>
      </c>
      <c r="E53" s="28">
        <f>E54+E59+E68+E75+E78</f>
        <v>68.63999999999999</v>
      </c>
      <c r="F53" s="28">
        <f>F54+F59+F68+F75+F78</f>
        <v>5.000000000000001</v>
      </c>
    </row>
    <row r="54" spans="1:6" s="50" customFormat="1" ht="25.5">
      <c r="A54" s="54" t="s">
        <v>143</v>
      </c>
      <c r="B54" s="46" t="s">
        <v>52</v>
      </c>
      <c r="C54" s="45"/>
      <c r="D54" s="28">
        <f>D55+D57</f>
        <v>0.76</v>
      </c>
      <c r="E54" s="28">
        <f>E55+E57</f>
        <v>9.12</v>
      </c>
      <c r="F54" s="28">
        <f>F55+F57</f>
        <v>0.45</v>
      </c>
    </row>
    <row r="55" spans="1:6" ht="25.5">
      <c r="A55" s="53" t="s">
        <v>150</v>
      </c>
      <c r="B55" s="47" t="s">
        <v>21</v>
      </c>
      <c r="C55" s="82" t="s">
        <v>208</v>
      </c>
      <c r="D55" s="96">
        <v>0.39</v>
      </c>
      <c r="E55" s="96">
        <f>D55*12</f>
        <v>4.68</v>
      </c>
      <c r="F55" s="96">
        <v>0.2</v>
      </c>
    </row>
    <row r="56" spans="1:6" ht="42" customHeight="1">
      <c r="A56" s="32" t="s">
        <v>35</v>
      </c>
      <c r="B56" s="47" t="s">
        <v>15</v>
      </c>
      <c r="C56" s="82" t="s">
        <v>209</v>
      </c>
      <c r="D56" s="108"/>
      <c r="E56" s="108"/>
      <c r="F56" s="108"/>
    </row>
    <row r="57" spans="1:6" ht="27" customHeight="1">
      <c r="A57" s="58" t="s">
        <v>12</v>
      </c>
      <c r="B57" s="72" t="s">
        <v>14</v>
      </c>
      <c r="C57" s="109" t="s">
        <v>184</v>
      </c>
      <c r="D57" s="103">
        <v>0.37</v>
      </c>
      <c r="E57" s="103">
        <f>D57*12</f>
        <v>4.4399999999999995</v>
      </c>
      <c r="F57" s="103">
        <v>0.25</v>
      </c>
    </row>
    <row r="58" spans="1:6" ht="26.25" customHeight="1">
      <c r="A58" s="58" t="s">
        <v>13</v>
      </c>
      <c r="B58" s="72" t="s">
        <v>93</v>
      </c>
      <c r="C58" s="110"/>
      <c r="D58" s="104"/>
      <c r="E58" s="104"/>
      <c r="F58" s="104"/>
    </row>
    <row r="59" spans="1:6" s="50" customFormat="1" ht="25.5">
      <c r="A59" s="30" t="s">
        <v>144</v>
      </c>
      <c r="B59" s="46" t="s">
        <v>26</v>
      </c>
      <c r="C59" s="45"/>
      <c r="D59" s="28">
        <f>D60+D66</f>
        <v>1.47</v>
      </c>
      <c r="E59" s="28">
        <f>E60+E66</f>
        <v>17.64</v>
      </c>
      <c r="F59" s="28">
        <f>F60+F66</f>
        <v>1.29</v>
      </c>
    </row>
    <row r="60" spans="1:6" ht="26.25" customHeight="1">
      <c r="A60" s="32" t="s">
        <v>145</v>
      </c>
      <c r="B60" s="47" t="s">
        <v>22</v>
      </c>
      <c r="C60" s="93" t="s">
        <v>207</v>
      </c>
      <c r="D60" s="93">
        <v>1.01</v>
      </c>
      <c r="E60" s="96">
        <f>D60*12</f>
        <v>12.120000000000001</v>
      </c>
      <c r="F60" s="93">
        <v>0.97</v>
      </c>
    </row>
    <row r="61" spans="1:6" ht="38.25">
      <c r="A61" s="32" t="s">
        <v>146</v>
      </c>
      <c r="B61" s="47" t="s">
        <v>23</v>
      </c>
      <c r="C61" s="94"/>
      <c r="D61" s="94"/>
      <c r="E61" s="97"/>
      <c r="F61" s="94"/>
    </row>
    <row r="62" spans="1:6" ht="25.5">
      <c r="A62" s="32" t="s">
        <v>6</v>
      </c>
      <c r="B62" s="47" t="s">
        <v>24</v>
      </c>
      <c r="C62" s="94"/>
      <c r="D62" s="94"/>
      <c r="E62" s="97"/>
      <c r="F62" s="94"/>
    </row>
    <row r="63" spans="1:6" ht="25.5">
      <c r="A63" s="53" t="s">
        <v>7</v>
      </c>
      <c r="B63" s="47" t="s">
        <v>41</v>
      </c>
      <c r="C63" s="94"/>
      <c r="D63" s="94"/>
      <c r="E63" s="97"/>
      <c r="F63" s="94"/>
    </row>
    <row r="64" spans="1:6" ht="29.25" customHeight="1">
      <c r="A64" s="32" t="s">
        <v>8</v>
      </c>
      <c r="B64" s="47" t="s">
        <v>40</v>
      </c>
      <c r="C64" s="94"/>
      <c r="D64" s="94"/>
      <c r="E64" s="97"/>
      <c r="F64" s="94"/>
    </row>
    <row r="65" spans="1:6" ht="25.5">
      <c r="A65" s="53" t="s">
        <v>9</v>
      </c>
      <c r="B65" s="47" t="s">
        <v>33</v>
      </c>
      <c r="C65" s="95"/>
      <c r="D65" s="95"/>
      <c r="E65" s="108"/>
      <c r="F65" s="95"/>
    </row>
    <row r="66" spans="1:6" ht="38.25">
      <c r="A66" s="58" t="s">
        <v>10</v>
      </c>
      <c r="B66" s="62" t="s">
        <v>25</v>
      </c>
      <c r="C66" s="109" t="s">
        <v>184</v>
      </c>
      <c r="D66" s="109">
        <v>0.46</v>
      </c>
      <c r="E66" s="103">
        <f>D66*12</f>
        <v>5.5200000000000005</v>
      </c>
      <c r="F66" s="109">
        <v>0.32</v>
      </c>
    </row>
    <row r="67" spans="1:6" ht="25.5">
      <c r="A67" s="58" t="s">
        <v>11</v>
      </c>
      <c r="B67" s="62" t="s">
        <v>42</v>
      </c>
      <c r="C67" s="110"/>
      <c r="D67" s="110"/>
      <c r="E67" s="104"/>
      <c r="F67" s="110"/>
    </row>
    <row r="68" spans="1:6" s="50" customFormat="1" ht="39.75" customHeight="1">
      <c r="A68" s="30" t="s">
        <v>147</v>
      </c>
      <c r="B68" s="46" t="s">
        <v>192</v>
      </c>
      <c r="C68" s="45"/>
      <c r="D68" s="28">
        <f>D69+D73</f>
        <v>1.79</v>
      </c>
      <c r="E68" s="28">
        <f>E69+E73</f>
        <v>21.48</v>
      </c>
      <c r="F68" s="28">
        <f>F69+F73</f>
        <v>1.54</v>
      </c>
    </row>
    <row r="69" spans="1:6" s="50" customFormat="1" ht="25.5">
      <c r="A69" s="32" t="s">
        <v>151</v>
      </c>
      <c r="B69" s="47" t="s">
        <v>191</v>
      </c>
      <c r="C69" s="93" t="s">
        <v>207</v>
      </c>
      <c r="D69" s="96">
        <v>1.09</v>
      </c>
      <c r="E69" s="96">
        <f>D69*12</f>
        <v>13.080000000000002</v>
      </c>
      <c r="F69" s="96">
        <v>1.05</v>
      </c>
    </row>
    <row r="70" spans="1:6" s="50" customFormat="1" ht="38.25">
      <c r="A70" s="32" t="s">
        <v>152</v>
      </c>
      <c r="B70" s="47" t="s">
        <v>156</v>
      </c>
      <c r="C70" s="94"/>
      <c r="D70" s="97"/>
      <c r="E70" s="97"/>
      <c r="F70" s="97"/>
    </row>
    <row r="71" spans="1:6" ht="12.75">
      <c r="A71" s="32" t="s">
        <v>37</v>
      </c>
      <c r="B71" s="47" t="s">
        <v>43</v>
      </c>
      <c r="C71" s="94"/>
      <c r="D71" s="97"/>
      <c r="E71" s="97"/>
      <c r="F71" s="97"/>
    </row>
    <row r="72" spans="1:6" ht="12.75">
      <c r="A72" s="32" t="s">
        <v>4</v>
      </c>
      <c r="B72" s="47" t="s">
        <v>44</v>
      </c>
      <c r="C72" s="95"/>
      <c r="D72" s="108"/>
      <c r="E72" s="108"/>
      <c r="F72" s="108"/>
    </row>
    <row r="73" spans="1:6" ht="38.25">
      <c r="A73" s="85" t="s">
        <v>210</v>
      </c>
      <c r="B73" s="86" t="s">
        <v>36</v>
      </c>
      <c r="C73" s="89" t="s">
        <v>184</v>
      </c>
      <c r="D73" s="103">
        <v>0.7</v>
      </c>
      <c r="E73" s="103">
        <f>D73*12</f>
        <v>8.399999999999999</v>
      </c>
      <c r="F73" s="103">
        <v>0.49</v>
      </c>
    </row>
    <row r="74" spans="1:6" ht="25.5">
      <c r="A74" s="85" t="s">
        <v>195</v>
      </c>
      <c r="B74" s="86" t="s">
        <v>194</v>
      </c>
      <c r="C74" s="87" t="s">
        <v>211</v>
      </c>
      <c r="D74" s="104"/>
      <c r="E74" s="104"/>
      <c r="F74" s="104"/>
    </row>
    <row r="75" spans="1:6" s="50" customFormat="1" ht="25.5">
      <c r="A75" s="30" t="s">
        <v>48</v>
      </c>
      <c r="B75" s="46" t="s">
        <v>16</v>
      </c>
      <c r="C75" s="45"/>
      <c r="D75" s="28">
        <f>D76+D77</f>
        <v>0.71</v>
      </c>
      <c r="E75" s="28">
        <f>E76+E77</f>
        <v>8.52</v>
      </c>
      <c r="F75" s="28">
        <f>F76+F77</f>
        <v>0.82</v>
      </c>
    </row>
    <row r="76" spans="1:6" ht="25.5">
      <c r="A76" s="53" t="s">
        <v>49</v>
      </c>
      <c r="B76" s="47" t="s">
        <v>213</v>
      </c>
      <c r="C76" s="76" t="s">
        <v>212</v>
      </c>
      <c r="D76" s="29">
        <v>0.42</v>
      </c>
      <c r="E76" s="29">
        <f>D76*12</f>
        <v>5.04</v>
      </c>
      <c r="F76" s="29">
        <v>0.6</v>
      </c>
    </row>
    <row r="77" spans="1:6" ht="25.5">
      <c r="A77" s="58" t="s">
        <v>50</v>
      </c>
      <c r="B77" s="86" t="s">
        <v>93</v>
      </c>
      <c r="C77" s="88" t="s">
        <v>184</v>
      </c>
      <c r="D77" s="70">
        <v>0.29</v>
      </c>
      <c r="E77" s="70">
        <f>D77*12</f>
        <v>3.4799999999999995</v>
      </c>
      <c r="F77" s="70">
        <v>0.22</v>
      </c>
    </row>
    <row r="78" spans="1:6" s="50" customFormat="1" ht="25.5">
      <c r="A78" s="30" t="s">
        <v>51</v>
      </c>
      <c r="B78" s="46" t="s">
        <v>62</v>
      </c>
      <c r="C78" s="45"/>
      <c r="D78" s="28">
        <f>D79+D80</f>
        <v>0.99</v>
      </c>
      <c r="E78" s="28">
        <f>E79+E80</f>
        <v>11.88</v>
      </c>
      <c r="F78" s="28">
        <f>F79+F80</f>
        <v>0.9</v>
      </c>
    </row>
    <row r="79" spans="1:6" ht="25.5">
      <c r="A79" s="32" t="s">
        <v>53</v>
      </c>
      <c r="B79" s="47" t="s">
        <v>45</v>
      </c>
      <c r="C79" s="82" t="s">
        <v>212</v>
      </c>
      <c r="D79" s="29">
        <v>0.81</v>
      </c>
      <c r="E79" s="67">
        <f>D79*12</f>
        <v>9.72</v>
      </c>
      <c r="F79" s="29">
        <v>0.78</v>
      </c>
    </row>
    <row r="80" spans="1:6" ht="38.25">
      <c r="A80" s="58" t="s">
        <v>54</v>
      </c>
      <c r="B80" s="62" t="s">
        <v>1</v>
      </c>
      <c r="C80" s="87" t="s">
        <v>184</v>
      </c>
      <c r="D80" s="61">
        <v>0.18</v>
      </c>
      <c r="E80" s="61">
        <f>D80*12</f>
        <v>2.16</v>
      </c>
      <c r="F80" s="61">
        <v>0.12</v>
      </c>
    </row>
    <row r="81" spans="1:6" ht="27" customHeight="1">
      <c r="A81" s="63" t="s">
        <v>47</v>
      </c>
      <c r="B81" s="71" t="s">
        <v>46</v>
      </c>
      <c r="C81" s="44"/>
      <c r="D81" s="28">
        <f>D82+D87+D94+D97</f>
        <v>7.22</v>
      </c>
      <c r="E81" s="28">
        <f>E97</f>
        <v>57.239999999999995</v>
      </c>
      <c r="F81" s="28">
        <f>F82+F87+F94+F97</f>
        <v>11.74</v>
      </c>
    </row>
    <row r="82" spans="1:6" s="50" customFormat="1" ht="25.5">
      <c r="A82" s="30" t="s">
        <v>55</v>
      </c>
      <c r="B82" s="46" t="s">
        <v>61</v>
      </c>
      <c r="C82" s="45"/>
      <c r="D82" s="28">
        <f>D83</f>
        <v>0</v>
      </c>
      <c r="E82" s="28">
        <f>E83</f>
        <v>0</v>
      </c>
      <c r="F82" s="28">
        <f>F83</f>
        <v>3.15</v>
      </c>
    </row>
    <row r="83" spans="1:6" ht="12.75">
      <c r="A83" s="105" t="s">
        <v>56</v>
      </c>
      <c r="B83" s="47" t="s">
        <v>167</v>
      </c>
      <c r="C83" s="76" t="s">
        <v>174</v>
      </c>
      <c r="D83" s="96">
        <v>0</v>
      </c>
      <c r="E83" s="96">
        <f>D83*12</f>
        <v>0</v>
      </c>
      <c r="F83" s="96">
        <v>3.15</v>
      </c>
    </row>
    <row r="84" spans="1:6" ht="12.75">
      <c r="A84" s="106"/>
      <c r="B84" s="47" t="s">
        <v>168</v>
      </c>
      <c r="C84" s="76" t="s">
        <v>174</v>
      </c>
      <c r="D84" s="97"/>
      <c r="E84" s="97"/>
      <c r="F84" s="97"/>
    </row>
    <row r="85" spans="1:6" ht="12.75">
      <c r="A85" s="106"/>
      <c r="B85" s="47" t="s">
        <v>169</v>
      </c>
      <c r="C85" s="76" t="s">
        <v>171</v>
      </c>
      <c r="D85" s="97"/>
      <c r="E85" s="97"/>
      <c r="F85" s="97"/>
    </row>
    <row r="86" spans="1:6" ht="12.75">
      <c r="A86" s="107"/>
      <c r="B86" s="47" t="s">
        <v>170</v>
      </c>
      <c r="C86" s="76" t="s">
        <v>172</v>
      </c>
      <c r="D86" s="108"/>
      <c r="E86" s="108"/>
      <c r="F86" s="108"/>
    </row>
    <row r="87" spans="1:6" s="50" customFormat="1" ht="25.5">
      <c r="A87" s="30" t="s">
        <v>57</v>
      </c>
      <c r="B87" s="46" t="s">
        <v>175</v>
      </c>
      <c r="C87" s="45"/>
      <c r="D87" s="28">
        <f>D88</f>
        <v>2.45</v>
      </c>
      <c r="E87" s="28">
        <f>E89</f>
        <v>0</v>
      </c>
      <c r="F87" s="28">
        <f>F88</f>
        <v>3.68</v>
      </c>
    </row>
    <row r="88" spans="1:6" s="50" customFormat="1" ht="12.75">
      <c r="A88" s="32" t="s">
        <v>58</v>
      </c>
      <c r="B88" s="46" t="s">
        <v>180</v>
      </c>
      <c r="C88" s="93" t="s">
        <v>184</v>
      </c>
      <c r="D88" s="96">
        <v>2.45</v>
      </c>
      <c r="E88" s="96">
        <f>D88*12</f>
        <v>29.400000000000002</v>
      </c>
      <c r="F88" s="96">
        <v>3.68</v>
      </c>
    </row>
    <row r="89" spans="1:6" s="50" customFormat="1" ht="25.5">
      <c r="A89" s="98" t="s">
        <v>58</v>
      </c>
      <c r="B89" s="79" t="s">
        <v>181</v>
      </c>
      <c r="C89" s="94"/>
      <c r="D89" s="97"/>
      <c r="E89" s="97"/>
      <c r="F89" s="97"/>
    </row>
    <row r="90" spans="1:6" s="50" customFormat="1" ht="12.75">
      <c r="A90" s="99"/>
      <c r="B90" s="47" t="s">
        <v>182</v>
      </c>
      <c r="C90" s="94"/>
      <c r="D90" s="97"/>
      <c r="E90" s="97"/>
      <c r="F90" s="97"/>
    </row>
    <row r="91" spans="1:6" s="50" customFormat="1" ht="12.75">
      <c r="A91" s="99"/>
      <c r="B91" s="47" t="s">
        <v>183</v>
      </c>
      <c r="C91" s="94"/>
      <c r="D91" s="97"/>
      <c r="E91" s="97"/>
      <c r="F91" s="97"/>
    </row>
    <row r="92" spans="1:6" s="50" customFormat="1" ht="12.75">
      <c r="A92" s="99"/>
      <c r="B92" s="47" t="s">
        <v>178</v>
      </c>
      <c r="C92" s="94"/>
      <c r="D92" s="97"/>
      <c r="E92" s="97"/>
      <c r="F92" s="97"/>
    </row>
    <row r="93" spans="1:6" s="50" customFormat="1" ht="12.75">
      <c r="A93" s="100"/>
      <c r="B93" s="47" t="s">
        <v>179</v>
      </c>
      <c r="C93" s="95"/>
      <c r="D93" s="97"/>
      <c r="E93" s="97"/>
      <c r="F93" s="97"/>
    </row>
    <row r="94" spans="1:6" s="50" customFormat="1" ht="25.5">
      <c r="A94" s="30" t="s">
        <v>59</v>
      </c>
      <c r="B94" s="46" t="s">
        <v>176</v>
      </c>
      <c r="C94" s="45"/>
      <c r="D94" s="28">
        <f>D95+D96</f>
        <v>0</v>
      </c>
      <c r="E94" s="28">
        <f>E96</f>
        <v>0</v>
      </c>
      <c r="F94" s="28">
        <f>F95+F96</f>
        <v>0.42000000000000004</v>
      </c>
    </row>
    <row r="95" spans="1:6" s="50" customFormat="1" ht="51">
      <c r="A95" s="32" t="s">
        <v>186</v>
      </c>
      <c r="B95" s="43" t="s">
        <v>177</v>
      </c>
      <c r="C95" s="76" t="s">
        <v>205</v>
      </c>
      <c r="D95" s="29">
        <v>0</v>
      </c>
      <c r="E95" s="29">
        <f>D95*12</f>
        <v>0</v>
      </c>
      <c r="F95" s="29">
        <v>0.16</v>
      </c>
    </row>
    <row r="96" spans="1:6" s="50" customFormat="1" ht="25.5">
      <c r="A96" s="32" t="s">
        <v>187</v>
      </c>
      <c r="B96" s="72" t="s">
        <v>93</v>
      </c>
      <c r="C96" s="81" t="s">
        <v>184</v>
      </c>
      <c r="D96" s="61">
        <v>0</v>
      </c>
      <c r="E96" s="61">
        <f>D96*12</f>
        <v>0</v>
      </c>
      <c r="F96" s="61">
        <v>0.26</v>
      </c>
    </row>
    <row r="97" spans="1:6" s="50" customFormat="1" ht="38.25">
      <c r="A97" s="30" t="s">
        <v>185</v>
      </c>
      <c r="B97" s="46" t="s">
        <v>60</v>
      </c>
      <c r="C97" s="83" t="s">
        <v>215</v>
      </c>
      <c r="D97" s="28">
        <v>4.77</v>
      </c>
      <c r="E97" s="68">
        <f>D97*12</f>
        <v>57.239999999999995</v>
      </c>
      <c r="F97" s="28">
        <v>4.49</v>
      </c>
    </row>
    <row r="98" spans="1:6" s="50" customFormat="1" ht="12.75">
      <c r="A98" s="55" t="s">
        <v>38</v>
      </c>
      <c r="B98" s="56" t="s">
        <v>39</v>
      </c>
      <c r="C98" s="84" t="s">
        <v>201</v>
      </c>
      <c r="D98" s="57">
        <v>4.83</v>
      </c>
      <c r="E98" s="57">
        <f>D98*12</f>
        <v>57.96</v>
      </c>
      <c r="F98" s="57">
        <v>4.64</v>
      </c>
    </row>
    <row r="99" spans="1:6" ht="15.75">
      <c r="A99" s="33"/>
      <c r="B99" s="5" t="s">
        <v>63</v>
      </c>
      <c r="C99" s="6"/>
      <c r="D99" s="78">
        <f>D98+D81+D53+D4</f>
        <v>24.68</v>
      </c>
      <c r="E99" s="6">
        <f>E98+E81+E53+E4</f>
        <v>266.76</v>
      </c>
      <c r="F99" s="77">
        <f>F98+F81+F53+F4</f>
        <v>27.15</v>
      </c>
    </row>
    <row r="100" spans="1:6" ht="54.75" customHeight="1">
      <c r="A100" s="37"/>
      <c r="B100" s="101" t="s">
        <v>214</v>
      </c>
      <c r="C100" s="102"/>
      <c r="D100" s="102"/>
      <c r="E100" s="102"/>
      <c r="F100" s="77"/>
    </row>
    <row r="101" spans="1:6" s="51" customFormat="1" ht="81.75" customHeight="1">
      <c r="A101" s="37"/>
      <c r="B101" s="92" t="s">
        <v>17</v>
      </c>
      <c r="C101" s="92"/>
      <c r="D101" s="92"/>
      <c r="E101" s="92"/>
      <c r="F101" s="75">
        <f>D99/F99*100</f>
        <v>90.902394106814</v>
      </c>
    </row>
    <row r="102" spans="1:5" s="51" customFormat="1" ht="15.75">
      <c r="A102" s="35"/>
      <c r="B102" s="52"/>
      <c r="C102" s="8" t="s">
        <v>159</v>
      </c>
      <c r="D102" s="16" t="s">
        <v>160</v>
      </c>
      <c r="E102" s="8" t="s">
        <v>161</v>
      </c>
    </row>
    <row r="103" spans="1:5" s="51" customFormat="1" ht="12.75">
      <c r="A103" s="34"/>
      <c r="B103" s="7"/>
      <c r="C103" s="18">
        <f>D103</f>
        <v>3.7399999999999998</v>
      </c>
      <c r="D103" s="73">
        <f>D95+D51+D48+D45+D39+D35+D30+D26+D20+D16+D11+D6</f>
        <v>3.7399999999999998</v>
      </c>
      <c r="E103" s="74"/>
    </row>
    <row r="104" spans="1:5" s="51" customFormat="1" ht="12.75">
      <c r="A104" s="34"/>
      <c r="B104" s="11"/>
      <c r="C104" s="8"/>
      <c r="D104" s="16" t="s">
        <v>162</v>
      </c>
      <c r="E104" s="16"/>
    </row>
    <row r="105" spans="1:5" s="51" customFormat="1" ht="12.75">
      <c r="A105" s="34"/>
      <c r="B105" s="13"/>
      <c r="C105" s="18">
        <f>D105</f>
        <v>3.72</v>
      </c>
      <c r="D105" s="16">
        <f>D79+D76+D69+D60+D55</f>
        <v>3.72</v>
      </c>
      <c r="E105" s="16"/>
    </row>
    <row r="106" spans="1:5" s="51" customFormat="1" ht="12.75">
      <c r="A106" s="34"/>
      <c r="B106" s="11"/>
      <c r="C106" s="8"/>
      <c r="D106" s="16" t="s">
        <v>163</v>
      </c>
      <c r="E106" s="16"/>
    </row>
    <row r="107" spans="1:5" s="51" customFormat="1" ht="12.75">
      <c r="A107" s="34"/>
      <c r="B107" s="11"/>
      <c r="C107" s="8"/>
      <c r="D107" s="16">
        <f>D96+D52+D49+D46+D43+D37+D32+D24+D18+D14+D9</f>
        <v>3.17</v>
      </c>
      <c r="E107" s="16">
        <f>D107</f>
        <v>3.17</v>
      </c>
    </row>
    <row r="108" spans="1:5" s="51" customFormat="1" ht="12.75">
      <c r="A108" s="34"/>
      <c r="B108" s="13"/>
      <c r="C108" s="8"/>
      <c r="D108" s="16" t="s">
        <v>164</v>
      </c>
      <c r="E108" s="16"/>
    </row>
    <row r="109" spans="1:5" s="51" customFormat="1" ht="12.75">
      <c r="A109" s="34"/>
      <c r="B109" s="7"/>
      <c r="C109" s="8"/>
      <c r="D109" s="16">
        <f>D80+D77+D73+D66+D57</f>
        <v>2</v>
      </c>
      <c r="E109" s="16">
        <f>D109</f>
        <v>2</v>
      </c>
    </row>
    <row r="110" spans="1:5" s="51" customFormat="1" ht="12.75">
      <c r="A110" s="34"/>
      <c r="B110" s="7"/>
      <c r="C110" s="8"/>
      <c r="D110" s="16" t="s">
        <v>173</v>
      </c>
      <c r="E110" s="16"/>
    </row>
    <row r="111" spans="1:5" s="51" customFormat="1" ht="12.75">
      <c r="A111" s="34"/>
      <c r="B111" s="7"/>
      <c r="C111" s="8"/>
      <c r="D111" s="16">
        <f>D83+D88</f>
        <v>2.45</v>
      </c>
      <c r="E111" s="16"/>
    </row>
    <row r="112" spans="1:5" s="51" customFormat="1" ht="12.75">
      <c r="A112" s="34"/>
      <c r="B112" s="14"/>
      <c r="C112" s="8"/>
      <c r="D112" s="16" t="s">
        <v>165</v>
      </c>
      <c r="E112" s="16"/>
    </row>
    <row r="113" spans="1:5" s="51" customFormat="1" ht="12.75">
      <c r="A113" s="34"/>
      <c r="B113" s="15"/>
      <c r="C113" s="18">
        <f>D113</f>
        <v>4.77</v>
      </c>
      <c r="D113" s="16">
        <f>D97</f>
        <v>4.77</v>
      </c>
      <c r="E113" s="16"/>
    </row>
    <row r="114" spans="1:5" s="51" customFormat="1" ht="12.75">
      <c r="A114" s="34"/>
      <c r="B114" s="7"/>
      <c r="C114" s="10"/>
      <c r="D114" s="16" t="s">
        <v>166</v>
      </c>
      <c r="E114" s="74"/>
    </row>
    <row r="115" spans="1:5" s="51" customFormat="1" ht="12.75">
      <c r="A115" s="34"/>
      <c r="B115" s="14"/>
      <c r="C115" s="8"/>
      <c r="D115" s="16">
        <f>D98</f>
        <v>4.83</v>
      </c>
      <c r="E115" s="16"/>
    </row>
    <row r="116" spans="1:5" s="51" customFormat="1" ht="15.75">
      <c r="A116" s="34"/>
      <c r="B116" s="7"/>
      <c r="C116" s="16">
        <f>SUM(C103:C115)</f>
        <v>12.23</v>
      </c>
      <c r="D116" s="9">
        <f>D115+D113+D111+D109+D107+D105+D103</f>
        <v>24.679999999999996</v>
      </c>
      <c r="E116" s="16">
        <f>SUM(E103:E115)</f>
        <v>5.17</v>
      </c>
    </row>
    <row r="117" spans="1:5" s="51" customFormat="1" ht="15.75">
      <c r="A117" s="34"/>
      <c r="B117" s="17"/>
      <c r="C117" s="18"/>
      <c r="D117" s="12"/>
      <c r="E117" s="12"/>
    </row>
    <row r="118" spans="1:5" s="51" customFormat="1" ht="15.75">
      <c r="A118" s="34"/>
      <c r="B118" s="19"/>
      <c r="C118" s="18"/>
      <c r="D118" s="12"/>
      <c r="E118" s="12"/>
    </row>
    <row r="119" spans="1:5" s="51" customFormat="1" ht="15.75">
      <c r="A119" s="34"/>
      <c r="B119" s="19"/>
      <c r="C119" s="18"/>
      <c r="D119" s="12"/>
      <c r="E119" s="12"/>
    </row>
    <row r="120" spans="1:5" s="51" customFormat="1" ht="15.75">
      <c r="A120" s="34"/>
      <c r="B120" s="14"/>
      <c r="C120" s="18"/>
      <c r="D120" s="12"/>
      <c r="E120" s="12"/>
    </row>
    <row r="121" spans="1:5" s="51" customFormat="1" ht="15.75">
      <c r="A121" s="34"/>
      <c r="B121" s="7"/>
      <c r="C121" s="18"/>
      <c r="D121" s="9"/>
      <c r="E121" s="9"/>
    </row>
    <row r="122" spans="1:5" s="51" customFormat="1" ht="15.75">
      <c r="A122" s="34"/>
      <c r="B122" s="7"/>
      <c r="C122" s="20"/>
      <c r="D122" s="9"/>
      <c r="E122" s="9"/>
    </row>
    <row r="123" spans="1:5" s="51" customFormat="1" ht="15.75">
      <c r="A123" s="34"/>
      <c r="B123" s="13"/>
      <c r="C123" s="18"/>
      <c r="D123" s="12"/>
      <c r="E123" s="12"/>
    </row>
    <row r="124" spans="1:5" s="51" customFormat="1" ht="15.75">
      <c r="A124" s="34"/>
      <c r="B124" s="13"/>
      <c r="C124" s="18"/>
      <c r="D124" s="12"/>
      <c r="E124" s="12"/>
    </row>
    <row r="125" spans="1:5" s="51" customFormat="1" ht="15.75">
      <c r="A125" s="34"/>
      <c r="B125" s="21"/>
      <c r="C125" s="18"/>
      <c r="D125" s="12"/>
      <c r="E125" s="12"/>
    </row>
    <row r="126" spans="1:5" s="51" customFormat="1" ht="15.75">
      <c r="A126" s="34"/>
      <c r="B126" s="21"/>
      <c r="C126" s="18"/>
      <c r="D126" s="12"/>
      <c r="E126" s="12"/>
    </row>
    <row r="127" spans="1:5" s="51" customFormat="1" ht="15.75">
      <c r="A127" s="34"/>
      <c r="B127" s="7"/>
      <c r="C127" s="20"/>
      <c r="D127" s="9"/>
      <c r="E127" s="9"/>
    </row>
    <row r="128" spans="1:5" s="51" customFormat="1" ht="15.75">
      <c r="A128" s="34"/>
      <c r="B128" s="7"/>
      <c r="C128" s="18"/>
      <c r="D128" s="12"/>
      <c r="E128" s="12"/>
    </row>
    <row r="129" spans="1:5" s="51" customFormat="1" ht="15.75">
      <c r="A129" s="34"/>
      <c r="B129" s="13"/>
      <c r="C129" s="18"/>
      <c r="D129" s="12"/>
      <c r="E129" s="12"/>
    </row>
    <row r="130" spans="1:5" s="51" customFormat="1" ht="15.75">
      <c r="A130" s="34"/>
      <c r="B130" s="7"/>
      <c r="C130" s="18"/>
      <c r="D130" s="12"/>
      <c r="E130" s="12"/>
    </row>
    <row r="131" spans="1:5" s="51" customFormat="1" ht="15.75">
      <c r="A131" s="34"/>
      <c r="B131" s="7"/>
      <c r="C131" s="22"/>
      <c r="D131" s="12"/>
      <c r="E131" s="12"/>
    </row>
    <row r="132" spans="1:5" s="51" customFormat="1" ht="15.75">
      <c r="A132" s="34"/>
      <c r="B132" s="7"/>
      <c r="C132" s="22"/>
      <c r="D132" s="9"/>
      <c r="E132" s="9"/>
    </row>
    <row r="133" spans="1:5" s="51" customFormat="1" ht="15.75">
      <c r="A133" s="34"/>
      <c r="B133" s="23"/>
      <c r="C133" s="22"/>
      <c r="D133" s="12"/>
      <c r="E133" s="12"/>
    </row>
    <row r="134" spans="1:5" s="51" customFormat="1" ht="15.75">
      <c r="A134" s="34"/>
      <c r="B134" s="24"/>
      <c r="C134" s="22"/>
      <c r="D134" s="12"/>
      <c r="E134" s="12"/>
    </row>
    <row r="135" spans="1:5" s="51" customFormat="1" ht="15.75">
      <c r="A135" s="35"/>
      <c r="B135" s="1"/>
      <c r="C135" s="25"/>
      <c r="D135" s="25"/>
      <c r="E135" s="25"/>
    </row>
    <row r="136" s="51" customFormat="1" ht="12.75">
      <c r="A136" s="34"/>
    </row>
    <row r="137" s="51" customFormat="1" ht="12.75">
      <c r="A137" s="34"/>
    </row>
  </sheetData>
  <sheetProtection/>
  <mergeCells count="69">
    <mergeCell ref="B1:D1"/>
    <mergeCell ref="C6:C8"/>
    <mergeCell ref="D6:D8"/>
    <mergeCell ref="E6:E8"/>
    <mergeCell ref="F6:F8"/>
    <mergeCell ref="C11:C13"/>
    <mergeCell ref="D11:D13"/>
    <mergeCell ref="E11:E13"/>
    <mergeCell ref="F11:F13"/>
    <mergeCell ref="C16:C17"/>
    <mergeCell ref="D16:D17"/>
    <mergeCell ref="E16:E17"/>
    <mergeCell ref="F16:F17"/>
    <mergeCell ref="C20:C23"/>
    <mergeCell ref="D20:D23"/>
    <mergeCell ref="E20:E23"/>
    <mergeCell ref="F20:F23"/>
    <mergeCell ref="C26:C29"/>
    <mergeCell ref="D26:D29"/>
    <mergeCell ref="E26:E29"/>
    <mergeCell ref="F26:F29"/>
    <mergeCell ref="D30:D31"/>
    <mergeCell ref="E30:E31"/>
    <mergeCell ref="F30:F31"/>
    <mergeCell ref="C32:C33"/>
    <mergeCell ref="D32:D33"/>
    <mergeCell ref="E32:E33"/>
    <mergeCell ref="F32:F33"/>
    <mergeCell ref="C35:C36"/>
    <mergeCell ref="D35:D36"/>
    <mergeCell ref="E35:E36"/>
    <mergeCell ref="F35:F36"/>
    <mergeCell ref="C39:C42"/>
    <mergeCell ref="D39:D42"/>
    <mergeCell ref="E39:E42"/>
    <mergeCell ref="F39:F42"/>
    <mergeCell ref="D55:D56"/>
    <mergeCell ref="E55:E56"/>
    <mergeCell ref="F55:F56"/>
    <mergeCell ref="C57:C58"/>
    <mergeCell ref="D57:D58"/>
    <mergeCell ref="E57:E58"/>
    <mergeCell ref="F57:F58"/>
    <mergeCell ref="C60:C65"/>
    <mergeCell ref="D60:D65"/>
    <mergeCell ref="E60:E65"/>
    <mergeCell ref="F60:F65"/>
    <mergeCell ref="C66:C67"/>
    <mergeCell ref="D66:D67"/>
    <mergeCell ref="E66:E67"/>
    <mergeCell ref="F66:F67"/>
    <mergeCell ref="C69:C72"/>
    <mergeCell ref="D69:D72"/>
    <mergeCell ref="E69:E72"/>
    <mergeCell ref="F69:F72"/>
    <mergeCell ref="D73:D74"/>
    <mergeCell ref="E73:E74"/>
    <mergeCell ref="F73:F74"/>
    <mergeCell ref="A83:A86"/>
    <mergeCell ref="D83:D86"/>
    <mergeCell ref="E83:E86"/>
    <mergeCell ref="F83:F86"/>
    <mergeCell ref="B101:E101"/>
    <mergeCell ref="C88:C93"/>
    <mergeCell ref="D88:D93"/>
    <mergeCell ref="E88:E93"/>
    <mergeCell ref="F88:F93"/>
    <mergeCell ref="A89:A93"/>
    <mergeCell ref="B100:E100"/>
  </mergeCells>
  <printOptions/>
  <pageMargins left="0.5118110236220472" right="0.12" top="0.21" bottom="0.21" header="0.16" footer="0.15748031496062992"/>
  <pageSetup horizontalDpi="600" verticalDpi="600" orientation="portrait" paperSize="9" scale="78" r:id="rId1"/>
  <rowBreaks count="2" manualBreakCount="2">
    <brk id="60" max="4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"/>
  <sheetViews>
    <sheetView tabSelected="1" view="pageBreakPreview" zoomScaleNormal="120" zoomScaleSheetLayoutView="100" zoomScalePageLayoutView="0" workbookViewId="0" topLeftCell="A79">
      <selection activeCell="C6" sqref="C6:C8"/>
    </sheetView>
  </sheetViews>
  <sheetFormatPr defaultColWidth="9.140625" defaultRowHeight="12.75"/>
  <cols>
    <col min="1" max="1" width="5.7109375" style="36" customWidth="1"/>
    <col min="2" max="2" width="68.421875" style="27" customWidth="1"/>
    <col min="3" max="3" width="14.00390625" style="27" customWidth="1"/>
    <col min="4" max="4" width="11.140625" style="27" customWidth="1"/>
    <col min="5" max="5" width="9.8515625" style="27" customWidth="1"/>
    <col min="6" max="16384" width="9.140625" style="27" customWidth="1"/>
  </cols>
  <sheetData>
    <row r="1" spans="1:5" ht="96" customHeight="1">
      <c r="A1" s="38"/>
      <c r="B1" s="115" t="s">
        <v>217</v>
      </c>
      <c r="C1" s="115"/>
      <c r="D1" s="115"/>
      <c r="E1" s="26"/>
    </row>
    <row r="2" spans="1:5" ht="90.75" customHeight="1">
      <c r="A2" s="31" t="s">
        <v>64</v>
      </c>
      <c r="B2" s="2" t="s">
        <v>76</v>
      </c>
      <c r="C2" s="3" t="s">
        <v>77</v>
      </c>
      <c r="D2" s="66" t="s">
        <v>78</v>
      </c>
      <c r="E2" s="4" t="s">
        <v>79</v>
      </c>
    </row>
    <row r="3" spans="1:5" s="49" customFormat="1" ht="12.75">
      <c r="A3" s="41">
        <v>1</v>
      </c>
      <c r="B3" s="39">
        <v>2</v>
      </c>
      <c r="C3" s="39">
        <v>3</v>
      </c>
      <c r="D3" s="39">
        <v>4</v>
      </c>
      <c r="E3" s="40">
        <v>5</v>
      </c>
    </row>
    <row r="4" spans="1:5" s="50" customFormat="1" ht="54.75" customHeight="1">
      <c r="A4" s="30" t="s">
        <v>75</v>
      </c>
      <c r="B4" s="64" t="s">
        <v>157</v>
      </c>
      <c r="C4" s="3"/>
      <c r="D4" s="28">
        <f>D5+D10+D15+D19+D25+D34+D38+D44+D47+D50</f>
        <v>7.01</v>
      </c>
      <c r="E4" s="28">
        <f>E5+E10+E15+E19+E25+E34+E38+E44+E47+E50</f>
        <v>84.11999999999999</v>
      </c>
    </row>
    <row r="5" spans="1:5" s="50" customFormat="1" ht="12.75">
      <c r="A5" s="30" t="s">
        <v>65</v>
      </c>
      <c r="B5" s="120" t="s">
        <v>80</v>
      </c>
      <c r="C5" s="3"/>
      <c r="D5" s="28">
        <f>D6+D9</f>
        <v>0.5700000000000001</v>
      </c>
      <c r="E5" s="28">
        <f>E6+E9</f>
        <v>6.84</v>
      </c>
    </row>
    <row r="6" spans="1:5" ht="12.75" customHeight="1">
      <c r="A6" s="32" t="s">
        <v>66</v>
      </c>
      <c r="B6" s="121" t="s">
        <v>18</v>
      </c>
      <c r="C6" s="113" t="s">
        <v>202</v>
      </c>
      <c r="D6" s="96">
        <v>0.18</v>
      </c>
      <c r="E6" s="117">
        <f>D6*12</f>
        <v>2.16</v>
      </c>
    </row>
    <row r="7" spans="1:5" ht="30.75" customHeight="1">
      <c r="A7" s="32" t="s">
        <v>67</v>
      </c>
      <c r="B7" s="122" t="s">
        <v>19</v>
      </c>
      <c r="C7" s="116"/>
      <c r="D7" s="97"/>
      <c r="E7" s="118"/>
    </row>
    <row r="8" spans="1:5" ht="33" customHeight="1">
      <c r="A8" s="32" t="s">
        <v>68</v>
      </c>
      <c r="B8" s="122" t="s">
        <v>20</v>
      </c>
      <c r="C8" s="114"/>
      <c r="D8" s="108"/>
      <c r="E8" s="119"/>
    </row>
    <row r="9" spans="1:5" ht="51">
      <c r="A9" s="32" t="s">
        <v>69</v>
      </c>
      <c r="B9" s="121" t="s">
        <v>81</v>
      </c>
      <c r="C9" s="123" t="s">
        <v>184</v>
      </c>
      <c r="D9" s="29">
        <v>0.39</v>
      </c>
      <c r="E9" s="28">
        <f>D9*12</f>
        <v>4.68</v>
      </c>
    </row>
    <row r="10" spans="1:5" s="50" customFormat="1" ht="12.75">
      <c r="A10" s="30" t="s">
        <v>70</v>
      </c>
      <c r="B10" s="120" t="s">
        <v>84</v>
      </c>
      <c r="C10" s="3"/>
      <c r="D10" s="28">
        <f>D11+D14</f>
        <v>0.32</v>
      </c>
      <c r="E10" s="28">
        <f>E11+E14</f>
        <v>3.8400000000000003</v>
      </c>
    </row>
    <row r="11" spans="1:5" ht="26.25" customHeight="1">
      <c r="A11" s="32" t="s">
        <v>71</v>
      </c>
      <c r="B11" s="121" t="s">
        <v>82</v>
      </c>
      <c r="C11" s="113" t="s">
        <v>202</v>
      </c>
      <c r="D11" s="96">
        <v>0.14</v>
      </c>
      <c r="E11" s="117">
        <f>D11*12</f>
        <v>1.6800000000000002</v>
      </c>
    </row>
    <row r="12" spans="1:5" ht="51">
      <c r="A12" s="32" t="s">
        <v>72</v>
      </c>
      <c r="B12" s="121" t="s">
        <v>83</v>
      </c>
      <c r="C12" s="116"/>
      <c r="D12" s="97"/>
      <c r="E12" s="118"/>
    </row>
    <row r="13" spans="1:5" ht="25.5">
      <c r="A13" s="32" t="s">
        <v>89</v>
      </c>
      <c r="B13" s="121" t="s">
        <v>2</v>
      </c>
      <c r="C13" s="114"/>
      <c r="D13" s="108"/>
      <c r="E13" s="119"/>
    </row>
    <row r="14" spans="1:5" ht="25.5">
      <c r="A14" s="32" t="s">
        <v>90</v>
      </c>
      <c r="B14" s="122" t="s">
        <v>93</v>
      </c>
      <c r="C14" s="123" t="s">
        <v>184</v>
      </c>
      <c r="D14" s="29">
        <v>0.18</v>
      </c>
      <c r="E14" s="29">
        <f>D14*12</f>
        <v>2.16</v>
      </c>
    </row>
    <row r="15" spans="1:5" s="50" customFormat="1" ht="25.5">
      <c r="A15" s="30" t="s">
        <v>73</v>
      </c>
      <c r="B15" s="120" t="s">
        <v>86</v>
      </c>
      <c r="C15" s="3"/>
      <c r="D15" s="28">
        <f>D16+D18</f>
        <v>0.49</v>
      </c>
      <c r="E15" s="28">
        <f>E16+E18</f>
        <v>5.88</v>
      </c>
    </row>
    <row r="16" spans="1:5" ht="51" customHeight="1">
      <c r="A16" s="32" t="s">
        <v>74</v>
      </c>
      <c r="B16" s="121" t="s">
        <v>0</v>
      </c>
      <c r="C16" s="113" t="s">
        <v>202</v>
      </c>
      <c r="D16" s="96">
        <v>0.16</v>
      </c>
      <c r="E16" s="96">
        <f>D16*12</f>
        <v>1.92</v>
      </c>
    </row>
    <row r="17" spans="1:5" ht="51">
      <c r="A17" s="32" t="s">
        <v>87</v>
      </c>
      <c r="B17" s="121" t="s">
        <v>155</v>
      </c>
      <c r="C17" s="114"/>
      <c r="D17" s="108"/>
      <c r="E17" s="108"/>
    </row>
    <row r="18" spans="1:5" ht="38.25">
      <c r="A18" s="32" t="s">
        <v>88</v>
      </c>
      <c r="B18" s="121" t="s">
        <v>85</v>
      </c>
      <c r="C18" s="76" t="s">
        <v>184</v>
      </c>
      <c r="D18" s="29">
        <v>0.33</v>
      </c>
      <c r="E18" s="29">
        <f>D18*12</f>
        <v>3.96</v>
      </c>
    </row>
    <row r="19" spans="1:5" s="50" customFormat="1" ht="25.5">
      <c r="A19" s="30" t="s">
        <v>109</v>
      </c>
      <c r="B19" s="124" t="s">
        <v>110</v>
      </c>
      <c r="C19" s="45"/>
      <c r="D19" s="28">
        <f>D20+D24</f>
        <v>0.4</v>
      </c>
      <c r="E19" s="28">
        <f>E20+E24</f>
        <v>4.800000000000001</v>
      </c>
    </row>
    <row r="20" spans="1:5" ht="25.5" customHeight="1">
      <c r="A20" s="32" t="s">
        <v>111</v>
      </c>
      <c r="B20" s="125" t="s">
        <v>91</v>
      </c>
      <c r="C20" s="93" t="s">
        <v>202</v>
      </c>
      <c r="D20" s="96">
        <v>0.14</v>
      </c>
      <c r="E20" s="96">
        <f>D20*12</f>
        <v>1.6800000000000002</v>
      </c>
    </row>
    <row r="21" spans="1:5" ht="51">
      <c r="A21" s="32" t="s">
        <v>112</v>
      </c>
      <c r="B21" s="125" t="s">
        <v>199</v>
      </c>
      <c r="C21" s="94"/>
      <c r="D21" s="97"/>
      <c r="E21" s="97"/>
    </row>
    <row r="22" spans="1:5" ht="51">
      <c r="A22" s="32" t="s">
        <v>113</v>
      </c>
      <c r="B22" s="125" t="s">
        <v>200</v>
      </c>
      <c r="C22" s="94"/>
      <c r="D22" s="97"/>
      <c r="E22" s="97"/>
    </row>
    <row r="23" spans="1:5" ht="25.5">
      <c r="A23" s="32" t="s">
        <v>114</v>
      </c>
      <c r="B23" s="125" t="s">
        <v>92</v>
      </c>
      <c r="C23" s="95"/>
      <c r="D23" s="108"/>
      <c r="E23" s="108"/>
    </row>
    <row r="24" spans="1:5" ht="29.25" customHeight="1">
      <c r="A24" s="32" t="s">
        <v>115</v>
      </c>
      <c r="B24" s="122" t="s">
        <v>93</v>
      </c>
      <c r="C24" s="76" t="s">
        <v>184</v>
      </c>
      <c r="D24" s="29">
        <v>0.26</v>
      </c>
      <c r="E24" s="29">
        <f>D24*12</f>
        <v>3.12</v>
      </c>
    </row>
    <row r="25" spans="1:5" s="50" customFormat="1" ht="25.5">
      <c r="A25" s="30" t="s">
        <v>116</v>
      </c>
      <c r="B25" s="124" t="s">
        <v>128</v>
      </c>
      <c r="C25" s="45"/>
      <c r="D25" s="28">
        <f>D26+D30+D32</f>
        <v>2.94</v>
      </c>
      <c r="E25" s="28">
        <f>E26+E30+E32</f>
        <v>35.28</v>
      </c>
    </row>
    <row r="26" spans="1:5" ht="12.75" customHeight="1">
      <c r="A26" s="32" t="s">
        <v>117</v>
      </c>
      <c r="B26" s="125" t="s">
        <v>94</v>
      </c>
      <c r="C26" s="111" t="s">
        <v>202</v>
      </c>
      <c r="D26" s="112">
        <v>0.28</v>
      </c>
      <c r="E26" s="112">
        <f>D26*12</f>
        <v>3.3600000000000003</v>
      </c>
    </row>
    <row r="27" spans="1:5" ht="15" customHeight="1">
      <c r="A27" s="32" t="s">
        <v>118</v>
      </c>
      <c r="B27" s="122" t="s">
        <v>3</v>
      </c>
      <c r="C27" s="111"/>
      <c r="D27" s="112"/>
      <c r="E27" s="112"/>
    </row>
    <row r="28" spans="1:5" ht="57.75" customHeight="1">
      <c r="A28" s="32" t="s">
        <v>119</v>
      </c>
      <c r="B28" s="122" t="s">
        <v>188</v>
      </c>
      <c r="C28" s="111"/>
      <c r="D28" s="112"/>
      <c r="E28" s="112"/>
    </row>
    <row r="29" spans="1:5" ht="12.75">
      <c r="A29" s="32" t="s">
        <v>120</v>
      </c>
      <c r="B29" s="125" t="s">
        <v>95</v>
      </c>
      <c r="C29" s="111"/>
      <c r="D29" s="112"/>
      <c r="E29" s="112"/>
    </row>
    <row r="30" spans="1:5" ht="38.25">
      <c r="A30" s="32" t="s">
        <v>121</v>
      </c>
      <c r="B30" s="125" t="s">
        <v>189</v>
      </c>
      <c r="C30" s="76" t="s">
        <v>203</v>
      </c>
      <c r="D30" s="112">
        <v>2.14</v>
      </c>
      <c r="E30" s="112">
        <f>D30*12</f>
        <v>25.68</v>
      </c>
    </row>
    <row r="31" spans="1:5" ht="63.75">
      <c r="A31" s="32" t="s">
        <v>122</v>
      </c>
      <c r="B31" s="125" t="s">
        <v>97</v>
      </c>
      <c r="C31" s="76" t="s">
        <v>204</v>
      </c>
      <c r="D31" s="112"/>
      <c r="E31" s="112"/>
    </row>
    <row r="32" spans="1:5" ht="38.25">
      <c r="A32" s="32" t="s">
        <v>28</v>
      </c>
      <c r="B32" s="125" t="s">
        <v>98</v>
      </c>
      <c r="C32" s="93" t="s">
        <v>184</v>
      </c>
      <c r="D32" s="96">
        <v>0.52</v>
      </c>
      <c r="E32" s="96">
        <f>D32*12</f>
        <v>6.24</v>
      </c>
    </row>
    <row r="33" spans="1:5" ht="38.25">
      <c r="A33" s="32" t="s">
        <v>29</v>
      </c>
      <c r="B33" s="125" t="s">
        <v>99</v>
      </c>
      <c r="C33" s="95"/>
      <c r="D33" s="108"/>
      <c r="E33" s="108"/>
    </row>
    <row r="34" spans="1:5" s="50" customFormat="1" ht="25.5">
      <c r="A34" s="30" t="s">
        <v>123</v>
      </c>
      <c r="B34" s="124" t="s">
        <v>135</v>
      </c>
      <c r="C34" s="45"/>
      <c r="D34" s="28">
        <f>D35+D37</f>
        <v>0.47</v>
      </c>
      <c r="E34" s="28">
        <f>E35+E37</f>
        <v>5.64</v>
      </c>
    </row>
    <row r="35" spans="1:5" ht="26.25" customHeight="1">
      <c r="A35" s="32" t="s">
        <v>124</v>
      </c>
      <c r="B35" s="125" t="s">
        <v>100</v>
      </c>
      <c r="C35" s="93" t="s">
        <v>205</v>
      </c>
      <c r="D35" s="96">
        <v>0.16</v>
      </c>
      <c r="E35" s="96">
        <f>D35*12</f>
        <v>1.92</v>
      </c>
    </row>
    <row r="36" spans="1:5" ht="50.25" customHeight="1">
      <c r="A36" s="32" t="s">
        <v>125</v>
      </c>
      <c r="B36" s="125" t="s">
        <v>101</v>
      </c>
      <c r="C36" s="95"/>
      <c r="D36" s="108"/>
      <c r="E36" s="108"/>
    </row>
    <row r="37" spans="1:5" ht="28.5" customHeight="1">
      <c r="A37" s="32" t="s">
        <v>126</v>
      </c>
      <c r="B37" s="122" t="s">
        <v>102</v>
      </c>
      <c r="C37" s="76" t="s">
        <v>184</v>
      </c>
      <c r="D37" s="29">
        <v>0.31</v>
      </c>
      <c r="E37" s="29">
        <f>D37*12</f>
        <v>3.7199999999999998</v>
      </c>
    </row>
    <row r="38" spans="1:5" s="50" customFormat="1" ht="25.5">
      <c r="A38" s="30" t="s">
        <v>127</v>
      </c>
      <c r="B38" s="124" t="s">
        <v>138</v>
      </c>
      <c r="C38" s="45"/>
      <c r="D38" s="28">
        <f>D39+D43</f>
        <v>0.45999999999999996</v>
      </c>
      <c r="E38" s="28">
        <f>E39+E43</f>
        <v>5.52</v>
      </c>
    </row>
    <row r="39" spans="1:5" ht="39" customHeight="1">
      <c r="A39" s="32" t="s">
        <v>129</v>
      </c>
      <c r="B39" s="125" t="s">
        <v>103</v>
      </c>
      <c r="C39" s="93" t="s">
        <v>202</v>
      </c>
      <c r="D39" s="96">
        <v>0.17</v>
      </c>
      <c r="E39" s="96">
        <f>D39*12</f>
        <v>2.04</v>
      </c>
    </row>
    <row r="40" spans="1:5" ht="25.5">
      <c r="A40" s="32" t="s">
        <v>130</v>
      </c>
      <c r="B40" s="125" t="s">
        <v>104</v>
      </c>
      <c r="C40" s="94"/>
      <c r="D40" s="97"/>
      <c r="E40" s="97"/>
    </row>
    <row r="41" spans="1:5" ht="25.5">
      <c r="A41" s="32" t="s">
        <v>131</v>
      </c>
      <c r="B41" s="125" t="s">
        <v>190</v>
      </c>
      <c r="C41" s="94"/>
      <c r="D41" s="97"/>
      <c r="E41" s="97"/>
    </row>
    <row r="42" spans="1:5" ht="38.25">
      <c r="A42" s="32" t="s">
        <v>132</v>
      </c>
      <c r="B42" s="125" t="s">
        <v>105</v>
      </c>
      <c r="C42" s="95"/>
      <c r="D42" s="108"/>
      <c r="E42" s="108"/>
    </row>
    <row r="43" spans="1:5" ht="29.25" customHeight="1">
      <c r="A43" s="32" t="s">
        <v>133</v>
      </c>
      <c r="B43" s="126" t="s">
        <v>93</v>
      </c>
      <c r="C43" s="76" t="s">
        <v>184</v>
      </c>
      <c r="D43" s="29">
        <v>0.29</v>
      </c>
      <c r="E43" s="29">
        <f>D43*12</f>
        <v>3.4799999999999995</v>
      </c>
    </row>
    <row r="44" spans="1:5" s="50" customFormat="1" ht="39.75" customHeight="1">
      <c r="A44" s="30" t="s">
        <v>134</v>
      </c>
      <c r="B44" s="124" t="s">
        <v>34</v>
      </c>
      <c r="C44" s="45"/>
      <c r="D44" s="28">
        <f>D45+D46</f>
        <v>0.39</v>
      </c>
      <c r="E44" s="28">
        <f>E45+E46</f>
        <v>4.68</v>
      </c>
    </row>
    <row r="45" spans="1:5" s="50" customFormat="1" ht="76.5">
      <c r="A45" s="32" t="s">
        <v>32</v>
      </c>
      <c r="B45" s="125" t="s">
        <v>31</v>
      </c>
      <c r="C45" s="76" t="s">
        <v>205</v>
      </c>
      <c r="D45" s="29">
        <v>0.13</v>
      </c>
      <c r="E45" s="28">
        <f>D45*12</f>
        <v>1.56</v>
      </c>
    </row>
    <row r="46" spans="1:5" s="50" customFormat="1" ht="38.25">
      <c r="A46" s="32" t="s">
        <v>136</v>
      </c>
      <c r="B46" s="125" t="s">
        <v>30</v>
      </c>
      <c r="C46" s="76" t="s">
        <v>206</v>
      </c>
      <c r="D46" s="29">
        <v>0.26</v>
      </c>
      <c r="E46" s="28">
        <f>D46*12</f>
        <v>3.12</v>
      </c>
    </row>
    <row r="47" spans="1:5" s="50" customFormat="1" ht="25.5">
      <c r="A47" s="30" t="s">
        <v>137</v>
      </c>
      <c r="B47" s="124" t="s">
        <v>148</v>
      </c>
      <c r="C47" s="45"/>
      <c r="D47" s="28">
        <f>D48+D49</f>
        <v>0.49</v>
      </c>
      <c r="E47" s="28">
        <f>E48+E49</f>
        <v>5.88</v>
      </c>
    </row>
    <row r="48" spans="1:5" ht="76.5">
      <c r="A48" s="32" t="s">
        <v>27</v>
      </c>
      <c r="B48" s="125" t="s">
        <v>106</v>
      </c>
      <c r="C48" s="76" t="s">
        <v>205</v>
      </c>
      <c r="D48" s="29">
        <v>0.16</v>
      </c>
      <c r="E48" s="29">
        <f>D48*12</f>
        <v>1.92</v>
      </c>
    </row>
    <row r="49" spans="1:5" ht="29.25" customHeight="1">
      <c r="A49" s="32" t="s">
        <v>139</v>
      </c>
      <c r="B49" s="126" t="s">
        <v>93</v>
      </c>
      <c r="C49" s="76" t="s">
        <v>184</v>
      </c>
      <c r="D49" s="29">
        <v>0.33</v>
      </c>
      <c r="E49" s="29">
        <f>D49*12</f>
        <v>3.96</v>
      </c>
    </row>
    <row r="50" spans="1:5" s="50" customFormat="1" ht="38.25">
      <c r="A50" s="30" t="s">
        <v>140</v>
      </c>
      <c r="B50" s="124" t="s">
        <v>149</v>
      </c>
      <c r="C50" s="45"/>
      <c r="D50" s="28">
        <f>D51+D52</f>
        <v>0.48</v>
      </c>
      <c r="E50" s="28">
        <f>E51+E52</f>
        <v>5.76</v>
      </c>
    </row>
    <row r="51" spans="1:5" ht="89.25">
      <c r="A51" s="32" t="s">
        <v>141</v>
      </c>
      <c r="B51" s="125" t="s">
        <v>107</v>
      </c>
      <c r="C51" s="76" t="s">
        <v>207</v>
      </c>
      <c r="D51" s="29">
        <v>0.18</v>
      </c>
      <c r="E51" s="29">
        <f>D51*12</f>
        <v>2.16</v>
      </c>
    </row>
    <row r="52" spans="1:5" ht="41.25" customHeight="1">
      <c r="A52" s="32" t="s">
        <v>142</v>
      </c>
      <c r="B52" s="125" t="s">
        <v>108</v>
      </c>
      <c r="C52" s="76" t="s">
        <v>184</v>
      </c>
      <c r="D52" s="29">
        <v>0.3</v>
      </c>
      <c r="E52" s="29">
        <f>D52*12</f>
        <v>3.5999999999999996</v>
      </c>
    </row>
    <row r="53" spans="1:5" s="50" customFormat="1" ht="42" customHeight="1">
      <c r="A53" s="127" t="s">
        <v>153</v>
      </c>
      <c r="B53" s="120" t="s">
        <v>154</v>
      </c>
      <c r="C53" s="45"/>
      <c r="D53" s="28">
        <f>D54+D59+D68+D75</f>
        <v>5.36</v>
      </c>
      <c r="E53" s="28">
        <f>E54+E59+E68+E75</f>
        <v>64.32</v>
      </c>
    </row>
    <row r="54" spans="1:5" s="50" customFormat="1" ht="25.5">
      <c r="A54" s="30" t="s">
        <v>143</v>
      </c>
      <c r="B54" s="124" t="s">
        <v>52</v>
      </c>
      <c r="C54" s="45"/>
      <c r="D54" s="28">
        <f>D55+D57</f>
        <v>0.77</v>
      </c>
      <c r="E54" s="28">
        <f>E55+E57</f>
        <v>9.24</v>
      </c>
    </row>
    <row r="55" spans="1:5" ht="25.5">
      <c r="A55" s="32" t="s">
        <v>150</v>
      </c>
      <c r="B55" s="125" t="s">
        <v>21</v>
      </c>
      <c r="C55" s="128" t="s">
        <v>208</v>
      </c>
      <c r="D55" s="96">
        <v>0.4</v>
      </c>
      <c r="E55" s="96">
        <f>D55*12</f>
        <v>4.800000000000001</v>
      </c>
    </row>
    <row r="56" spans="1:5" ht="36">
      <c r="A56" s="32" t="s">
        <v>35</v>
      </c>
      <c r="B56" s="125" t="s">
        <v>15</v>
      </c>
      <c r="C56" s="128" t="s">
        <v>209</v>
      </c>
      <c r="D56" s="108"/>
      <c r="E56" s="108"/>
    </row>
    <row r="57" spans="1:5" ht="27" customHeight="1">
      <c r="A57" s="32" t="s">
        <v>12</v>
      </c>
      <c r="B57" s="122" t="s">
        <v>14</v>
      </c>
      <c r="C57" s="93" t="s">
        <v>184</v>
      </c>
      <c r="D57" s="96">
        <v>0.37</v>
      </c>
      <c r="E57" s="96">
        <f>D57*12</f>
        <v>4.4399999999999995</v>
      </c>
    </row>
    <row r="58" spans="1:5" ht="26.25" customHeight="1">
      <c r="A58" s="32" t="s">
        <v>13</v>
      </c>
      <c r="B58" s="122" t="s">
        <v>93</v>
      </c>
      <c r="C58" s="95"/>
      <c r="D58" s="108"/>
      <c r="E58" s="108"/>
    </row>
    <row r="59" spans="1:5" s="50" customFormat="1" ht="25.5">
      <c r="A59" s="30" t="s">
        <v>144</v>
      </c>
      <c r="B59" s="124" t="s">
        <v>26</v>
      </c>
      <c r="C59" s="45"/>
      <c r="D59" s="28">
        <f>D60+D66</f>
        <v>1.49</v>
      </c>
      <c r="E59" s="28">
        <f>E60+E66</f>
        <v>17.88</v>
      </c>
    </row>
    <row r="60" spans="1:5" ht="25.5">
      <c r="A60" s="32" t="s">
        <v>145</v>
      </c>
      <c r="B60" s="125" t="s">
        <v>191</v>
      </c>
      <c r="C60" s="93" t="s">
        <v>207</v>
      </c>
      <c r="D60" s="93">
        <v>1.03</v>
      </c>
      <c r="E60" s="96">
        <f>D60*12</f>
        <v>12.36</v>
      </c>
    </row>
    <row r="61" spans="1:5" ht="38.25">
      <c r="A61" s="32" t="s">
        <v>146</v>
      </c>
      <c r="B61" s="125" t="s">
        <v>23</v>
      </c>
      <c r="C61" s="94"/>
      <c r="D61" s="94"/>
      <c r="E61" s="97"/>
    </row>
    <row r="62" spans="1:5" ht="25.5">
      <c r="A62" s="32" t="s">
        <v>6</v>
      </c>
      <c r="B62" s="125" t="s">
        <v>24</v>
      </c>
      <c r="C62" s="94"/>
      <c r="D62" s="94"/>
      <c r="E62" s="97"/>
    </row>
    <row r="63" spans="1:5" ht="25.5">
      <c r="A63" s="32" t="s">
        <v>7</v>
      </c>
      <c r="B63" s="125" t="s">
        <v>41</v>
      </c>
      <c r="C63" s="94"/>
      <c r="D63" s="94"/>
      <c r="E63" s="97"/>
    </row>
    <row r="64" spans="1:5" ht="29.25" customHeight="1">
      <c r="A64" s="32" t="s">
        <v>8</v>
      </c>
      <c r="B64" s="125" t="s">
        <v>40</v>
      </c>
      <c r="C64" s="94"/>
      <c r="D64" s="94"/>
      <c r="E64" s="97"/>
    </row>
    <row r="65" spans="1:5" ht="25.5">
      <c r="A65" s="32" t="s">
        <v>9</v>
      </c>
      <c r="B65" s="125" t="s">
        <v>33</v>
      </c>
      <c r="C65" s="95"/>
      <c r="D65" s="95"/>
      <c r="E65" s="108"/>
    </row>
    <row r="66" spans="1:5" ht="38.25">
      <c r="A66" s="32" t="s">
        <v>10</v>
      </c>
      <c r="B66" s="125" t="s">
        <v>25</v>
      </c>
      <c r="C66" s="93" t="s">
        <v>184</v>
      </c>
      <c r="D66" s="93">
        <v>0.46</v>
      </c>
      <c r="E66" s="96">
        <f>D66*12</f>
        <v>5.5200000000000005</v>
      </c>
    </row>
    <row r="67" spans="1:5" ht="25.5">
      <c r="A67" s="32" t="s">
        <v>11</v>
      </c>
      <c r="B67" s="125" t="s">
        <v>42</v>
      </c>
      <c r="C67" s="95"/>
      <c r="D67" s="95"/>
      <c r="E67" s="108"/>
    </row>
    <row r="68" spans="1:5" s="50" customFormat="1" ht="41.25" customHeight="1">
      <c r="A68" s="30" t="s">
        <v>147</v>
      </c>
      <c r="B68" s="124" t="s">
        <v>192</v>
      </c>
      <c r="C68" s="45"/>
      <c r="D68" s="28">
        <f>D69+D73</f>
        <v>1.81</v>
      </c>
      <c r="E68" s="28">
        <f>E69+E73</f>
        <v>21.72</v>
      </c>
    </row>
    <row r="69" spans="1:5" s="50" customFormat="1" ht="25.5">
      <c r="A69" s="32" t="s">
        <v>151</v>
      </c>
      <c r="B69" s="125" t="s">
        <v>191</v>
      </c>
      <c r="C69" s="93" t="s">
        <v>207</v>
      </c>
      <c r="D69" s="96">
        <v>1.11</v>
      </c>
      <c r="E69" s="96">
        <f>D69*12</f>
        <v>13.32</v>
      </c>
    </row>
    <row r="70" spans="1:5" s="50" customFormat="1" ht="38.25">
      <c r="A70" s="32" t="s">
        <v>152</v>
      </c>
      <c r="B70" s="125" t="s">
        <v>156</v>
      </c>
      <c r="C70" s="94"/>
      <c r="D70" s="97"/>
      <c r="E70" s="97"/>
    </row>
    <row r="71" spans="1:5" ht="12.75">
      <c r="A71" s="32" t="s">
        <v>193</v>
      </c>
      <c r="B71" s="125" t="s">
        <v>43</v>
      </c>
      <c r="C71" s="94"/>
      <c r="D71" s="97"/>
      <c r="E71" s="97"/>
    </row>
    <row r="72" spans="1:5" ht="12.75">
      <c r="A72" s="32" t="s">
        <v>37</v>
      </c>
      <c r="B72" s="125" t="s">
        <v>44</v>
      </c>
      <c r="C72" s="95"/>
      <c r="D72" s="108"/>
      <c r="E72" s="108"/>
    </row>
    <row r="73" spans="1:5" ht="38.25">
      <c r="A73" s="32" t="s">
        <v>4</v>
      </c>
      <c r="B73" s="125" t="s">
        <v>36</v>
      </c>
      <c r="C73" s="129" t="s">
        <v>184</v>
      </c>
      <c r="D73" s="96">
        <v>0.7</v>
      </c>
      <c r="E73" s="96">
        <f>D73*12</f>
        <v>8.399999999999999</v>
      </c>
    </row>
    <row r="74" spans="1:5" ht="34.5" customHeight="1">
      <c r="A74" s="32" t="s">
        <v>5</v>
      </c>
      <c r="B74" s="125" t="s">
        <v>194</v>
      </c>
      <c r="C74" s="128" t="s">
        <v>211</v>
      </c>
      <c r="D74" s="108"/>
      <c r="E74" s="108"/>
    </row>
    <row r="75" spans="1:5" s="50" customFormat="1" ht="25.5">
      <c r="A75" s="30" t="s">
        <v>48</v>
      </c>
      <c r="B75" s="124" t="s">
        <v>16</v>
      </c>
      <c r="C75" s="45"/>
      <c r="D75" s="28">
        <f>D76+D77</f>
        <v>1.29</v>
      </c>
      <c r="E75" s="28">
        <f>E76+E77</f>
        <v>15.48</v>
      </c>
    </row>
    <row r="76" spans="1:5" ht="38.25">
      <c r="A76" s="32" t="s">
        <v>49</v>
      </c>
      <c r="B76" s="125" t="s">
        <v>213</v>
      </c>
      <c r="C76" s="76" t="s">
        <v>212</v>
      </c>
      <c r="D76" s="29">
        <v>0.8</v>
      </c>
      <c r="E76" s="29">
        <f>D76*12</f>
        <v>9.600000000000001</v>
      </c>
    </row>
    <row r="77" spans="1:5" ht="25.5">
      <c r="A77" s="32" t="s">
        <v>50</v>
      </c>
      <c r="B77" s="125" t="s">
        <v>93</v>
      </c>
      <c r="C77" s="130" t="s">
        <v>184</v>
      </c>
      <c r="D77" s="90">
        <v>0.49</v>
      </c>
      <c r="E77" s="90">
        <f>D77*12</f>
        <v>5.88</v>
      </c>
    </row>
    <row r="78" spans="1:5" ht="27" customHeight="1">
      <c r="A78" s="63" t="s">
        <v>47</v>
      </c>
      <c r="B78" s="131" t="s">
        <v>46</v>
      </c>
      <c r="C78" s="44"/>
      <c r="D78" s="28">
        <f>D79+D85</f>
        <v>11.63</v>
      </c>
      <c r="E78" s="28">
        <f>E85</f>
        <v>59.28</v>
      </c>
    </row>
    <row r="79" spans="1:5" s="50" customFormat="1" ht="25.5">
      <c r="A79" s="30" t="s">
        <v>51</v>
      </c>
      <c r="B79" s="124" t="s">
        <v>61</v>
      </c>
      <c r="C79" s="45"/>
      <c r="D79" s="28">
        <f>D80</f>
        <v>6.69</v>
      </c>
      <c r="E79" s="28">
        <f>E84</f>
        <v>0</v>
      </c>
    </row>
    <row r="80" spans="1:5" s="50" customFormat="1" ht="16.5" customHeight="1">
      <c r="A80" s="98" t="s">
        <v>53</v>
      </c>
      <c r="B80" s="125" t="s">
        <v>198</v>
      </c>
      <c r="C80" s="76" t="s">
        <v>174</v>
      </c>
      <c r="D80" s="96">
        <v>6.69</v>
      </c>
      <c r="E80" s="96">
        <v>0</v>
      </c>
    </row>
    <row r="81" spans="1:5" s="50" customFormat="1" ht="14.25" customHeight="1">
      <c r="A81" s="99"/>
      <c r="B81" s="125" t="s">
        <v>197</v>
      </c>
      <c r="C81" s="76" t="s">
        <v>174</v>
      </c>
      <c r="D81" s="97"/>
      <c r="E81" s="97"/>
    </row>
    <row r="82" spans="1:5" s="50" customFormat="1" ht="12.75">
      <c r="A82" s="99"/>
      <c r="B82" s="125" t="s">
        <v>169</v>
      </c>
      <c r="C82" s="76" t="s">
        <v>171</v>
      </c>
      <c r="D82" s="97"/>
      <c r="E82" s="97"/>
    </row>
    <row r="83" spans="1:5" s="50" customFormat="1" ht="12.75">
      <c r="A83" s="99"/>
      <c r="B83" s="125" t="s">
        <v>196</v>
      </c>
      <c r="C83" s="76" t="s">
        <v>171</v>
      </c>
      <c r="D83" s="97"/>
      <c r="E83" s="97"/>
    </row>
    <row r="84" spans="1:5" ht="12.75">
      <c r="A84" s="100"/>
      <c r="B84" s="125" t="s">
        <v>170</v>
      </c>
      <c r="C84" s="76" t="s">
        <v>172</v>
      </c>
      <c r="D84" s="108"/>
      <c r="E84" s="108"/>
    </row>
    <row r="85" spans="1:5" s="50" customFormat="1" ht="38.25">
      <c r="A85" s="30" t="s">
        <v>55</v>
      </c>
      <c r="B85" s="124" t="s">
        <v>60</v>
      </c>
      <c r="C85" s="76" t="s">
        <v>215</v>
      </c>
      <c r="D85" s="28">
        <v>4.94</v>
      </c>
      <c r="E85" s="28">
        <f>D85*12</f>
        <v>59.28</v>
      </c>
    </row>
    <row r="86" spans="1:5" s="50" customFormat="1" ht="12.75">
      <c r="A86" s="55" t="s">
        <v>38</v>
      </c>
      <c r="B86" s="132" t="s">
        <v>39</v>
      </c>
      <c r="C86" s="91" t="s">
        <v>201</v>
      </c>
      <c r="D86" s="57">
        <v>4.99</v>
      </c>
      <c r="E86" s="57">
        <f>D86*12</f>
        <v>59.88</v>
      </c>
    </row>
    <row r="87" spans="1:5" ht="15.75">
      <c r="A87" s="33"/>
      <c r="B87" s="5" t="s">
        <v>63</v>
      </c>
      <c r="C87" s="6"/>
      <c r="D87" s="6">
        <f>D86+D78+D53+D4</f>
        <v>28.990000000000002</v>
      </c>
      <c r="E87" s="6">
        <f>E86+E78+E53+E4</f>
        <v>267.59999999999997</v>
      </c>
    </row>
    <row r="88" spans="1:5" ht="62.25" customHeight="1">
      <c r="A88" s="37"/>
      <c r="B88" s="101" t="s">
        <v>214</v>
      </c>
      <c r="C88" s="102"/>
      <c r="D88" s="102"/>
      <c r="E88" s="102"/>
    </row>
    <row r="89" spans="1:5" s="51" customFormat="1" ht="81.75" customHeight="1">
      <c r="A89" s="37"/>
      <c r="B89" s="92" t="s">
        <v>17</v>
      </c>
      <c r="C89" s="92"/>
      <c r="D89" s="92"/>
      <c r="E89" s="92"/>
    </row>
    <row r="90" spans="1:5" s="51" customFormat="1" ht="15.75">
      <c r="A90" s="34"/>
      <c r="B90" s="19"/>
      <c r="C90" s="18"/>
      <c r="D90" s="12"/>
      <c r="E90" s="12"/>
    </row>
    <row r="91" spans="1:5" s="51" customFormat="1" ht="15.75">
      <c r="A91" s="34"/>
      <c r="B91" s="14"/>
      <c r="C91" s="18"/>
      <c r="D91" s="12"/>
      <c r="E91" s="12"/>
    </row>
    <row r="92" spans="1:5" s="51" customFormat="1" ht="15.75">
      <c r="A92" s="34"/>
      <c r="B92" s="7"/>
      <c r="C92" s="18"/>
      <c r="D92" s="9"/>
      <c r="E92" s="9"/>
    </row>
    <row r="93" spans="1:5" s="51" customFormat="1" ht="15.75">
      <c r="A93" s="34"/>
      <c r="B93" s="7"/>
      <c r="C93" s="20"/>
      <c r="D93" s="9"/>
      <c r="E93" s="9"/>
    </row>
    <row r="94" spans="1:5" s="51" customFormat="1" ht="15.75">
      <c r="A94" s="34"/>
      <c r="B94" s="13"/>
      <c r="C94" s="18"/>
      <c r="D94" s="12"/>
      <c r="E94" s="12"/>
    </row>
    <row r="95" spans="1:5" s="51" customFormat="1" ht="15.75">
      <c r="A95" s="34"/>
      <c r="B95" s="13"/>
      <c r="C95" s="18"/>
      <c r="D95" s="12"/>
      <c r="E95" s="12"/>
    </row>
    <row r="96" spans="1:5" s="51" customFormat="1" ht="15.75">
      <c r="A96" s="34"/>
      <c r="B96" s="21"/>
      <c r="C96" s="18"/>
      <c r="D96" s="12"/>
      <c r="E96" s="12"/>
    </row>
    <row r="97" spans="1:5" s="51" customFormat="1" ht="15.75">
      <c r="A97" s="34"/>
      <c r="B97" s="21"/>
      <c r="C97" s="18"/>
      <c r="D97" s="12"/>
      <c r="E97" s="12"/>
    </row>
    <row r="98" spans="1:5" s="51" customFormat="1" ht="15.75">
      <c r="A98" s="34"/>
      <c r="B98" s="7"/>
      <c r="C98" s="20"/>
      <c r="D98" s="9"/>
      <c r="E98" s="9"/>
    </row>
    <row r="99" spans="1:5" s="51" customFormat="1" ht="15.75">
      <c r="A99" s="34"/>
      <c r="B99" s="7"/>
      <c r="C99" s="18"/>
      <c r="D99" s="12"/>
      <c r="E99" s="12"/>
    </row>
    <row r="100" spans="1:5" s="51" customFormat="1" ht="15.75">
      <c r="A100" s="34"/>
      <c r="B100" s="13"/>
      <c r="C100" s="18"/>
      <c r="D100" s="12"/>
      <c r="E100" s="12"/>
    </row>
    <row r="101" spans="1:5" s="51" customFormat="1" ht="15.75">
      <c r="A101" s="34"/>
      <c r="B101" s="7"/>
      <c r="C101" s="18"/>
      <c r="D101" s="12"/>
      <c r="E101" s="12"/>
    </row>
    <row r="102" spans="1:5" s="51" customFormat="1" ht="15.75">
      <c r="A102" s="34"/>
      <c r="B102" s="7"/>
      <c r="C102" s="22"/>
      <c r="D102" s="12"/>
      <c r="E102" s="12"/>
    </row>
    <row r="103" spans="1:5" s="51" customFormat="1" ht="15.75">
      <c r="A103" s="34"/>
      <c r="B103" s="7"/>
      <c r="C103" s="22"/>
      <c r="D103" s="9"/>
      <c r="E103" s="9"/>
    </row>
    <row r="104" spans="1:5" s="51" customFormat="1" ht="15.75">
      <c r="A104" s="34"/>
      <c r="B104" s="23"/>
      <c r="C104" s="22"/>
      <c r="D104" s="12"/>
      <c r="E104" s="12"/>
    </row>
    <row r="105" spans="1:5" s="51" customFormat="1" ht="15.75">
      <c r="A105" s="34"/>
      <c r="B105" s="24"/>
      <c r="C105" s="22"/>
      <c r="D105" s="12"/>
      <c r="E105" s="12"/>
    </row>
    <row r="106" spans="1:5" s="51" customFormat="1" ht="15.75">
      <c r="A106" s="35"/>
      <c r="B106" s="1"/>
      <c r="C106" s="25"/>
      <c r="D106" s="25"/>
      <c r="E106" s="25"/>
    </row>
    <row r="107" s="51" customFormat="1" ht="12.75">
      <c r="A107" s="34"/>
    </row>
    <row r="108" s="51" customFormat="1" ht="12.75">
      <c r="A108" s="34"/>
    </row>
  </sheetData>
  <sheetProtection/>
  <mergeCells count="48">
    <mergeCell ref="B1:D1"/>
    <mergeCell ref="C6:C8"/>
    <mergeCell ref="D6:D8"/>
    <mergeCell ref="E6:E8"/>
    <mergeCell ref="C11:C13"/>
    <mergeCell ref="D11:D13"/>
    <mergeCell ref="E11:E13"/>
    <mergeCell ref="C16:C17"/>
    <mergeCell ref="D16:D17"/>
    <mergeCell ref="E16:E17"/>
    <mergeCell ref="C20:C23"/>
    <mergeCell ref="D20:D23"/>
    <mergeCell ref="E20:E23"/>
    <mergeCell ref="E35:E36"/>
    <mergeCell ref="C26:C29"/>
    <mergeCell ref="D26:D29"/>
    <mergeCell ref="E26:E29"/>
    <mergeCell ref="D30:D31"/>
    <mergeCell ref="E30:E31"/>
    <mergeCell ref="C39:C42"/>
    <mergeCell ref="D39:D42"/>
    <mergeCell ref="E39:E42"/>
    <mergeCell ref="D55:D56"/>
    <mergeCell ref="E55:E56"/>
    <mergeCell ref="C32:C33"/>
    <mergeCell ref="D32:D33"/>
    <mergeCell ref="E32:E33"/>
    <mergeCell ref="C35:C36"/>
    <mergeCell ref="D35:D36"/>
    <mergeCell ref="C57:C58"/>
    <mergeCell ref="D57:D58"/>
    <mergeCell ref="E57:E58"/>
    <mergeCell ref="C60:C65"/>
    <mergeCell ref="D60:D65"/>
    <mergeCell ref="E60:E65"/>
    <mergeCell ref="C66:C67"/>
    <mergeCell ref="D66:D67"/>
    <mergeCell ref="E66:E67"/>
    <mergeCell ref="C69:C72"/>
    <mergeCell ref="D69:D72"/>
    <mergeCell ref="E69:E72"/>
    <mergeCell ref="B88:E88"/>
    <mergeCell ref="B89:E89"/>
    <mergeCell ref="D73:D74"/>
    <mergeCell ref="E73:E74"/>
    <mergeCell ref="A80:A84"/>
    <mergeCell ref="D80:D84"/>
    <mergeCell ref="E80:E84"/>
  </mergeCells>
  <printOptions/>
  <pageMargins left="0.5118110236220472" right="0.12" top="0.21" bottom="0.21" header="0.16" footer="0.15748031496062992"/>
  <pageSetup horizontalDpi="600" verticalDpi="600" orientation="portrait" paperSize="9" scale="82" r:id="rId1"/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сис-админ</cp:lastModifiedBy>
  <cp:lastPrinted>2021-10-12T06:08:12Z</cp:lastPrinted>
  <dcterms:created xsi:type="dcterms:W3CDTF">1996-10-08T23:32:33Z</dcterms:created>
  <dcterms:modified xsi:type="dcterms:W3CDTF">2022-11-10T04:49:29Z</dcterms:modified>
  <cp:category/>
  <cp:version/>
  <cp:contentType/>
  <cp:contentStatus/>
</cp:coreProperties>
</file>