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Объектный сметный расчет" sheetId="1" r:id="rId1"/>
  </sheets>
  <definedNames>
    <definedName name="_xlnm.Print_Titles" localSheetId="0">'Объектный сметный расчет'!$28:$28</definedName>
  </definedNames>
  <calcPr fullCalcOnLoad="1"/>
</workbook>
</file>

<file path=xl/sharedStrings.xml><?xml version="1.0" encoding="utf-8"?>
<sst xmlns="http://schemas.openxmlformats.org/spreadsheetml/2006/main" count="55" uniqueCount="39">
  <si>
    <t>Расчетный измеритель единичной стоимости</t>
  </si>
  <si>
    <t>№ пп</t>
  </si>
  <si>
    <t>монтажных работ</t>
  </si>
  <si>
    <t>прочих</t>
  </si>
  <si>
    <t>всего</t>
  </si>
  <si>
    <t>Номера сметных расчетов (смет)</t>
  </si>
  <si>
    <t>Наименование работ и затрат</t>
  </si>
  <si>
    <t>строительных работ</t>
  </si>
  <si>
    <t>Показатели единичной стоимости</t>
  </si>
  <si>
    <t>оборудова-
ния, мебели, инвентаря</t>
  </si>
  <si>
    <t>Сметная стоимость, руб.</t>
  </si>
  <si>
    <t>Средства на оплату труда, руб.</t>
  </si>
  <si>
    <t>МДС 81-35.2004 п.4.96</t>
  </si>
  <si>
    <t>МДС 81-35.2004 п.4.100</t>
  </si>
  <si>
    <t>НДС - 18%</t>
  </si>
  <si>
    <t>№1</t>
  </si>
  <si>
    <t>Ремонт кровли и облицовка фасада</t>
  </si>
  <si>
    <t>№2</t>
  </si>
  <si>
    <t>Капитальный ремонт ХВС, ГВС, водоотведения</t>
  </si>
  <si>
    <t>№3</t>
  </si>
  <si>
    <t>Капитальный ремонт системы отопления</t>
  </si>
  <si>
    <t>Итого по главе 1 в ценах 2001г.:</t>
  </si>
  <si>
    <t>1.Локальные сметные расчеты</t>
  </si>
  <si>
    <t xml:space="preserve"> -</t>
  </si>
  <si>
    <t>Приказ Региональной службы по тарифам ХМАО №136 от 25.12.12г</t>
  </si>
  <si>
    <t>Итого по главе 1 в текущих ценах к=4,11</t>
  </si>
  <si>
    <t>11.Прочие работы и затраты</t>
  </si>
  <si>
    <t>Страхование 1%</t>
  </si>
  <si>
    <t>Содержание дирекции (технического надзора) 2,14%</t>
  </si>
  <si>
    <t>ПИР  3%</t>
  </si>
  <si>
    <t>Итого по главам 1-11</t>
  </si>
  <si>
    <t>12.Непредвиденные работы и затраты</t>
  </si>
  <si>
    <t>Резерв средств на непредвиденные работы и затраты 1%</t>
  </si>
  <si>
    <t>Итого по главам 1-12</t>
  </si>
  <si>
    <t>13.  Налог на добавленную стоимость</t>
  </si>
  <si>
    <t>Итого по главам 1-13</t>
  </si>
  <si>
    <r>
      <t xml:space="preserve">Составлен(а) в ценах по состоянию </t>
    </r>
    <r>
      <rPr>
        <u val="single"/>
        <sz val="10"/>
        <rFont val="Arial"/>
        <family val="2"/>
      </rPr>
      <t>на 1 кв. 2013 г</t>
    </r>
    <r>
      <rPr>
        <sz val="10"/>
        <rFont val="Arial"/>
        <family val="2"/>
      </rPr>
      <t>.</t>
    </r>
  </si>
  <si>
    <t>Сметная стоимость 7 563,359 тыс. руб.</t>
  </si>
  <si>
    <t>Средства на оплату труда 1 160,080 тыс.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</si>
</sst>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left" vertical="top"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10</xdr:col>
      <xdr:colOff>314325</xdr:colOff>
      <xdr:row>16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3442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45</xdr:row>
      <xdr:rowOff>123825</xdr:rowOff>
    </xdr:from>
    <xdr:to>
      <xdr:col>4</xdr:col>
      <xdr:colOff>895350</xdr:colOff>
      <xdr:row>48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8867775"/>
          <a:ext cx="486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showGridLines="0" tabSelected="1" zoomScalePageLayoutView="0" workbookViewId="0" topLeftCell="A28">
      <selection activeCell="G58" sqref="G58"/>
    </sheetView>
  </sheetViews>
  <sheetFormatPr defaultColWidth="9.00390625" defaultRowHeight="12.75"/>
  <cols>
    <col min="1" max="1" width="5.00390625" style="1" customWidth="1"/>
    <col min="2" max="2" width="13.125" style="2" customWidth="1"/>
    <col min="3" max="3" width="37.25390625" style="3" customWidth="1"/>
    <col min="4" max="4" width="14.25390625" style="6" customWidth="1"/>
    <col min="5" max="5" width="12.625" style="6" customWidth="1"/>
    <col min="6" max="6" width="11.75390625" style="6" customWidth="1"/>
    <col min="7" max="7" width="11.125" style="6" customWidth="1"/>
    <col min="8" max="8" width="15.00390625" style="6" customWidth="1"/>
    <col min="9" max="9" width="13.375" style="6" customWidth="1"/>
    <col min="10" max="10" width="11.25390625" style="6" customWidth="1"/>
    <col min="11" max="16384" width="9.125" style="1" customWidth="1"/>
  </cols>
  <sheetData>
    <row r="1" ht="12.75"/>
    <row r="2" spans="1:12" ht="12.75">
      <c r="A2" s="37"/>
      <c r="B2" s="38"/>
      <c r="C2" s="39"/>
      <c r="I2" s="40"/>
      <c r="J2" s="41"/>
      <c r="K2" s="6"/>
      <c r="L2" s="6"/>
    </row>
    <row r="3" spans="1:12" ht="12.75">
      <c r="A3" s="2"/>
      <c r="B3" s="38"/>
      <c r="C3" s="39"/>
      <c r="I3" s="2"/>
      <c r="J3" s="41"/>
      <c r="K3" s="6"/>
      <c r="L3" s="6"/>
    </row>
    <row r="4" spans="1:12" ht="12.75">
      <c r="A4" s="2"/>
      <c r="B4" s="38"/>
      <c r="C4" s="39"/>
      <c r="I4" s="2"/>
      <c r="J4" s="41"/>
      <c r="K4" s="6"/>
      <c r="L4" s="6"/>
    </row>
    <row r="5" spans="1:12" ht="12.75">
      <c r="A5" s="2"/>
      <c r="B5" s="38"/>
      <c r="C5" s="39"/>
      <c r="I5" s="2"/>
      <c r="J5" s="41"/>
      <c r="K5" s="6"/>
      <c r="L5" s="6"/>
    </row>
    <row r="6" spans="1:12" ht="12.75">
      <c r="A6" s="2"/>
      <c r="B6" s="38"/>
      <c r="C6" s="39"/>
      <c r="I6" s="3"/>
      <c r="J6" s="41"/>
      <c r="K6" s="6"/>
      <c r="L6" s="6"/>
    </row>
    <row r="7" ht="12.75"/>
    <row r="8" ht="12.75"/>
    <row r="9" spans="1:10" ht="12.7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3:9" ht="12.75">
      <c r="C10" s="1"/>
      <c r="D10" s="4"/>
      <c r="E10" s="4"/>
      <c r="F10" s="4"/>
      <c r="G10" s="4"/>
      <c r="H10" s="4"/>
      <c r="I10" s="4"/>
    </row>
    <row r="11" spans="4:10" ht="12.75">
      <c r="D11" s="4"/>
      <c r="E11" s="4"/>
      <c r="F11" s="4"/>
      <c r="G11" s="4"/>
      <c r="H11" s="4"/>
      <c r="I11" s="4"/>
      <c r="J11" s="5"/>
    </row>
    <row r="12" spans="4:9" ht="12.75">
      <c r="D12" s="4"/>
      <c r="E12" s="4"/>
      <c r="F12" s="4"/>
      <c r="G12" s="4"/>
      <c r="H12" s="4"/>
      <c r="I12" s="4"/>
    </row>
    <row r="13" spans="4:9" ht="12.75">
      <c r="D13" s="4"/>
      <c r="E13" s="8"/>
      <c r="F13" s="4"/>
      <c r="G13" s="9"/>
      <c r="H13" s="4"/>
      <c r="I13" s="4"/>
    </row>
    <row r="14" spans="4:9" ht="12.75">
      <c r="D14" s="4"/>
      <c r="E14" s="4"/>
      <c r="F14" s="4"/>
      <c r="G14" s="4"/>
      <c r="H14" s="4"/>
      <c r="I14" s="4"/>
    </row>
    <row r="15" spans="4:9" ht="12.75">
      <c r="D15" s="4"/>
      <c r="E15" s="4"/>
      <c r="F15" s="4"/>
      <c r="G15" s="4"/>
      <c r="H15" s="4"/>
      <c r="I15" s="4"/>
    </row>
    <row r="16" spans="3:9" ht="12.75">
      <c r="C16" s="54"/>
      <c r="D16" s="55"/>
      <c r="E16" s="55"/>
      <c r="F16" s="55"/>
      <c r="G16" s="55"/>
      <c r="H16" s="55"/>
      <c r="I16" s="55"/>
    </row>
    <row r="17" spans="4:9" ht="12.75">
      <c r="D17" s="4"/>
      <c r="E17" s="7"/>
      <c r="F17" s="4"/>
      <c r="G17" s="4"/>
      <c r="H17" s="4"/>
      <c r="I17" s="4"/>
    </row>
    <row r="18" spans="4:9" ht="12.75">
      <c r="D18" s="4"/>
      <c r="E18" s="4"/>
      <c r="F18" s="4"/>
      <c r="G18" s="4"/>
      <c r="H18" s="4"/>
      <c r="I18" s="4"/>
    </row>
    <row r="19" spans="3:9" ht="12.75">
      <c r="C19" s="3" t="s">
        <v>37</v>
      </c>
      <c r="D19" s="10"/>
      <c r="E19" s="4"/>
      <c r="F19" s="4"/>
      <c r="G19" s="4"/>
      <c r="H19" s="4"/>
      <c r="I19" s="4"/>
    </row>
    <row r="20" spans="3:9" ht="12.75">
      <c r="C20" s="3" t="s">
        <v>38</v>
      </c>
      <c r="D20" s="10"/>
      <c r="E20" s="4"/>
      <c r="F20" s="4"/>
      <c r="G20" s="4"/>
      <c r="H20" s="4"/>
      <c r="I20" s="4"/>
    </row>
    <row r="21" spans="3:9" ht="12.75">
      <c r="C21" s="3" t="s">
        <v>0</v>
      </c>
      <c r="D21" s="10"/>
      <c r="E21" s="4"/>
      <c r="F21" s="4"/>
      <c r="G21" s="4"/>
      <c r="H21" s="4"/>
      <c r="I21" s="4"/>
    </row>
    <row r="22" spans="3:9" ht="12.75">
      <c r="C22" s="3" t="s">
        <v>36</v>
      </c>
      <c r="D22" s="4"/>
      <c r="F22" s="4"/>
      <c r="G22" s="4"/>
      <c r="H22" s="4"/>
      <c r="I22" s="4"/>
    </row>
    <row r="23" spans="4:9" ht="12.75">
      <c r="D23" s="4"/>
      <c r="E23" s="4"/>
      <c r="F23" s="4"/>
      <c r="G23" s="4"/>
      <c r="H23" s="4"/>
      <c r="I23" s="4"/>
    </row>
    <row r="24" spans="1:10" ht="12.75">
      <c r="A24" s="47" t="s">
        <v>1</v>
      </c>
      <c r="B24" s="56" t="s">
        <v>5</v>
      </c>
      <c r="C24" s="47" t="s">
        <v>6</v>
      </c>
      <c r="D24" s="46" t="s">
        <v>10</v>
      </c>
      <c r="E24" s="46"/>
      <c r="F24" s="46"/>
      <c r="G24" s="46"/>
      <c r="H24" s="46"/>
      <c r="I24" s="47" t="s">
        <v>11</v>
      </c>
      <c r="J24" s="47" t="s">
        <v>8</v>
      </c>
    </row>
    <row r="25" spans="1:10" ht="12.75">
      <c r="A25" s="47"/>
      <c r="B25" s="56"/>
      <c r="C25" s="47"/>
      <c r="D25" s="47" t="s">
        <v>7</v>
      </c>
      <c r="E25" s="47" t="s">
        <v>2</v>
      </c>
      <c r="F25" s="47" t="s">
        <v>9</v>
      </c>
      <c r="G25" s="47" t="s">
        <v>3</v>
      </c>
      <c r="H25" s="47" t="s">
        <v>4</v>
      </c>
      <c r="I25" s="47"/>
      <c r="J25" s="47"/>
    </row>
    <row r="26" spans="1:10" ht="12.75">
      <c r="A26" s="47"/>
      <c r="B26" s="56"/>
      <c r="C26" s="47"/>
      <c r="D26" s="47"/>
      <c r="E26" s="47"/>
      <c r="F26" s="47"/>
      <c r="G26" s="47"/>
      <c r="H26" s="47"/>
      <c r="I26" s="47"/>
      <c r="J26" s="47"/>
    </row>
    <row r="27" spans="1:10" ht="12.75">
      <c r="A27" s="47"/>
      <c r="B27" s="56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11">
        <v>1</v>
      </c>
      <c r="B28" s="12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  <c r="J28" s="13">
        <v>10</v>
      </c>
    </row>
    <row r="29" spans="1:10" ht="12.75">
      <c r="A29" s="51" t="s">
        <v>22</v>
      </c>
      <c r="B29" s="52"/>
      <c r="C29" s="53"/>
      <c r="D29" s="53"/>
      <c r="E29" s="53"/>
      <c r="F29" s="53"/>
      <c r="G29" s="53"/>
      <c r="H29" s="53"/>
      <c r="I29" s="53"/>
      <c r="J29" s="53"/>
    </row>
    <row r="30" spans="1:10" ht="12.75">
      <c r="A30" s="14">
        <v>1</v>
      </c>
      <c r="B30" s="22" t="s">
        <v>15</v>
      </c>
      <c r="C30" s="15" t="s">
        <v>16</v>
      </c>
      <c r="D30" s="24">
        <v>879.036</v>
      </c>
      <c r="E30" s="25">
        <v>3.025</v>
      </c>
      <c r="F30" s="25" t="s">
        <v>23</v>
      </c>
      <c r="G30" s="25" t="s">
        <v>23</v>
      </c>
      <c r="H30" s="24">
        <v>882.061</v>
      </c>
      <c r="I30" s="24">
        <v>138.191</v>
      </c>
      <c r="J30" s="25"/>
    </row>
    <row r="31" spans="1:10" ht="25.5">
      <c r="A31" s="14">
        <v>2</v>
      </c>
      <c r="B31" s="22" t="s">
        <v>17</v>
      </c>
      <c r="C31" s="15" t="s">
        <v>18</v>
      </c>
      <c r="D31" s="27">
        <v>195.19</v>
      </c>
      <c r="E31" s="28" t="s">
        <v>23</v>
      </c>
      <c r="F31" s="28" t="s">
        <v>23</v>
      </c>
      <c r="G31" s="28" t="s">
        <v>23</v>
      </c>
      <c r="H31" s="27">
        <v>195.19</v>
      </c>
      <c r="I31" s="27">
        <v>47.713</v>
      </c>
      <c r="J31" s="28"/>
    </row>
    <row r="32" spans="1:10" ht="12.75">
      <c r="A32" s="14">
        <v>3</v>
      </c>
      <c r="B32" s="22" t="s">
        <v>19</v>
      </c>
      <c r="C32" s="15" t="s">
        <v>20</v>
      </c>
      <c r="D32" s="27">
        <v>377.506</v>
      </c>
      <c r="E32" s="28" t="s">
        <v>23</v>
      </c>
      <c r="F32" s="28" t="s">
        <v>23</v>
      </c>
      <c r="G32" s="28" t="s">
        <v>23</v>
      </c>
      <c r="H32" s="27">
        <f>D32</f>
        <v>377.506</v>
      </c>
      <c r="I32" s="27">
        <v>96.354</v>
      </c>
      <c r="J32" s="28"/>
    </row>
    <row r="33" spans="1:10" ht="12.75">
      <c r="A33" s="18"/>
      <c r="B33" s="19"/>
      <c r="C33" s="23" t="s">
        <v>21</v>
      </c>
      <c r="D33" s="27">
        <f>SUM(D30:D32)</f>
        <v>1451.732</v>
      </c>
      <c r="E33" s="27">
        <f>E30</f>
        <v>3.025</v>
      </c>
      <c r="F33" s="28"/>
      <c r="G33" s="27"/>
      <c r="H33" s="27">
        <f>SUM(H30:H32)</f>
        <v>1454.757</v>
      </c>
      <c r="I33" s="27">
        <f>SUM(I30:I32)</f>
        <v>282.258</v>
      </c>
      <c r="J33" s="28"/>
    </row>
    <row r="34" spans="1:10" ht="76.5">
      <c r="A34" s="32">
        <v>4</v>
      </c>
      <c r="B34" s="30" t="s">
        <v>24</v>
      </c>
      <c r="C34" s="31" t="s">
        <v>25</v>
      </c>
      <c r="D34" s="29">
        <f>D33*4.11</f>
        <v>5966.61852</v>
      </c>
      <c r="E34" s="29">
        <f>E33*4.11</f>
        <v>12.43275</v>
      </c>
      <c r="F34" s="29" t="s">
        <v>23</v>
      </c>
      <c r="G34" s="29" t="s">
        <v>23</v>
      </c>
      <c r="H34" s="29">
        <f>H33*4.11</f>
        <v>5979.051270000001</v>
      </c>
      <c r="I34" s="29">
        <f>I33*4.11</f>
        <v>1160.08038</v>
      </c>
      <c r="J34" s="28"/>
    </row>
    <row r="35" spans="1:10" ht="12.75">
      <c r="A35" s="48" t="s">
        <v>26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2.75">
      <c r="A36" s="32">
        <v>5</v>
      </c>
      <c r="B36" s="19"/>
      <c r="C36" s="15" t="s">
        <v>27</v>
      </c>
      <c r="D36" s="27"/>
      <c r="E36" s="27"/>
      <c r="F36" s="27" t="s">
        <v>23</v>
      </c>
      <c r="G36" s="27">
        <f>H36</f>
        <v>59.79051270000001</v>
      </c>
      <c r="H36" s="27">
        <f>H34*1%</f>
        <v>59.79051270000001</v>
      </c>
      <c r="I36" s="27"/>
      <c r="J36" s="28"/>
    </row>
    <row r="37" spans="1:10" ht="25.5">
      <c r="A37" s="32">
        <v>6</v>
      </c>
      <c r="B37" s="19"/>
      <c r="C37" s="15" t="s">
        <v>28</v>
      </c>
      <c r="D37" s="27"/>
      <c r="E37" s="27"/>
      <c r="F37" s="27" t="s">
        <v>23</v>
      </c>
      <c r="G37" s="27">
        <f>H37</f>
        <v>127.95169717800003</v>
      </c>
      <c r="H37" s="27">
        <f>H34*2.14%</f>
        <v>127.95169717800003</v>
      </c>
      <c r="I37" s="27"/>
      <c r="J37" s="28"/>
    </row>
    <row r="38" spans="1:10" ht="12.75">
      <c r="A38" s="32">
        <v>7</v>
      </c>
      <c r="B38" s="19"/>
      <c r="C38" s="15" t="s">
        <v>29</v>
      </c>
      <c r="D38" s="27"/>
      <c r="E38" s="27"/>
      <c r="F38" s="27" t="s">
        <v>23</v>
      </c>
      <c r="G38" s="27">
        <f>H38</f>
        <v>179.3715381</v>
      </c>
      <c r="H38" s="27">
        <f>H34*3%</f>
        <v>179.3715381</v>
      </c>
      <c r="I38" s="27"/>
      <c r="J38" s="28"/>
    </row>
    <row r="39" spans="1:12" ht="12.75">
      <c r="A39" s="18"/>
      <c r="B39" s="19"/>
      <c r="C39" s="23" t="s">
        <v>30</v>
      </c>
      <c r="D39" s="29"/>
      <c r="E39" s="29"/>
      <c r="F39" s="29" t="s">
        <v>23</v>
      </c>
      <c r="G39" s="29">
        <f>G36+G37+G38</f>
        <v>367.11374797800005</v>
      </c>
      <c r="H39" s="29">
        <f>H34+H36+H37+H38</f>
        <v>6346.165017978002</v>
      </c>
      <c r="I39" s="29"/>
      <c r="J39" s="33"/>
      <c r="K39" s="44"/>
      <c r="L39" s="45"/>
    </row>
    <row r="40" spans="1:10" ht="12.75">
      <c r="A40" s="51" t="s">
        <v>31</v>
      </c>
      <c r="B40" s="52"/>
      <c r="C40" s="53"/>
      <c r="D40" s="53"/>
      <c r="E40" s="53"/>
      <c r="F40" s="53"/>
      <c r="G40" s="53"/>
      <c r="H40" s="53"/>
      <c r="I40" s="53"/>
      <c r="J40" s="53"/>
    </row>
    <row r="41" spans="1:11" ht="25.5">
      <c r="A41" s="14">
        <v>8</v>
      </c>
      <c r="B41" s="21" t="s">
        <v>12</v>
      </c>
      <c r="C41" s="15" t="s">
        <v>32</v>
      </c>
      <c r="D41" s="27">
        <f>D34*1%</f>
        <v>59.6661852</v>
      </c>
      <c r="E41" s="27">
        <f>E34*1%</f>
        <v>0.12432750000000001</v>
      </c>
      <c r="F41" s="27" t="s">
        <v>23</v>
      </c>
      <c r="G41" s="27">
        <f>G39*1%</f>
        <v>3.6711374797800005</v>
      </c>
      <c r="H41" s="27">
        <f>H39*1%</f>
        <v>63.461650179780015</v>
      </c>
      <c r="I41" s="34"/>
      <c r="J41" s="32"/>
      <c r="K41" s="42"/>
    </row>
    <row r="42" spans="1:12" ht="12.75">
      <c r="A42" s="18"/>
      <c r="B42" s="19"/>
      <c r="C42" s="23" t="s">
        <v>33</v>
      </c>
      <c r="D42" s="29">
        <f>D34+D41</f>
        <v>6026.2847052</v>
      </c>
      <c r="E42" s="29">
        <f>E34+E41</f>
        <v>12.5570775</v>
      </c>
      <c r="F42" s="29" t="s">
        <v>23</v>
      </c>
      <c r="G42" s="29">
        <f>G39+G41</f>
        <v>370.78488545778004</v>
      </c>
      <c r="H42" s="29">
        <f>H39+H41</f>
        <v>6409.626668157782</v>
      </c>
      <c r="I42" s="34"/>
      <c r="J42" s="32"/>
      <c r="K42" s="44"/>
      <c r="L42" s="45"/>
    </row>
    <row r="43" spans="1:10" ht="12.75">
      <c r="A43" s="51" t="s">
        <v>34</v>
      </c>
      <c r="B43" s="52"/>
      <c r="C43" s="53"/>
      <c r="D43" s="53"/>
      <c r="E43" s="53"/>
      <c r="F43" s="53"/>
      <c r="G43" s="53"/>
      <c r="H43" s="53"/>
      <c r="I43" s="53"/>
      <c r="J43" s="53"/>
    </row>
    <row r="44" spans="1:12" ht="25.5">
      <c r="A44" s="20">
        <v>6</v>
      </c>
      <c r="B44" s="21" t="s">
        <v>13</v>
      </c>
      <c r="C44" s="35" t="s">
        <v>14</v>
      </c>
      <c r="D44" s="27">
        <f>D42*18%</f>
        <v>1084.731246936</v>
      </c>
      <c r="E44" s="27">
        <f>E42*18%</f>
        <v>2.2602739499999998</v>
      </c>
      <c r="F44" s="27" t="s">
        <v>23</v>
      </c>
      <c r="G44" s="27">
        <f>G42*18%</f>
        <v>66.7412793824004</v>
      </c>
      <c r="H44" s="27">
        <f>H42*18%</f>
        <v>1153.7328002684008</v>
      </c>
      <c r="I44" s="16"/>
      <c r="J44" s="17"/>
      <c r="K44" s="44"/>
      <c r="L44" s="45"/>
    </row>
    <row r="45" spans="1:10" ht="12.75">
      <c r="A45" s="18"/>
      <c r="B45" s="19"/>
      <c r="C45" s="23" t="s">
        <v>35</v>
      </c>
      <c r="D45" s="26">
        <f>D42*1.18</f>
        <v>7111.015952135999</v>
      </c>
      <c r="E45" s="26">
        <f>E42*1.18</f>
        <v>14.817351449999999</v>
      </c>
      <c r="F45" s="26"/>
      <c r="G45" s="26">
        <f>G42+G44</f>
        <v>437.52616484018046</v>
      </c>
      <c r="H45" s="26">
        <f>D45+E45+G45</f>
        <v>7563.35946842618</v>
      </c>
      <c r="I45" s="16"/>
      <c r="J45" s="17"/>
    </row>
    <row r="46" ht="12.75"/>
    <row r="47" ht="12.75"/>
    <row r="48" ht="12.75"/>
    <row r="49" ht="12.75">
      <c r="I49" s="36"/>
    </row>
    <row r="52" ht="12.75">
      <c r="G52" s="36"/>
    </row>
  </sheetData>
  <sheetProtection/>
  <mergeCells count="20">
    <mergeCell ref="A40:J40"/>
    <mergeCell ref="A43:J43"/>
    <mergeCell ref="C16:I16"/>
    <mergeCell ref="I24:I27"/>
    <mergeCell ref="J24:J27"/>
    <mergeCell ref="A29:J29"/>
    <mergeCell ref="A24:A27"/>
    <mergeCell ref="B24:B27"/>
    <mergeCell ref="C24:C27"/>
    <mergeCell ref="D25:D27"/>
    <mergeCell ref="A9:J9"/>
    <mergeCell ref="K39:L39"/>
    <mergeCell ref="K42:L42"/>
    <mergeCell ref="K44:L44"/>
    <mergeCell ref="D24:H24"/>
    <mergeCell ref="E25:E27"/>
    <mergeCell ref="A35:J35"/>
    <mergeCell ref="F25:F27"/>
    <mergeCell ref="G25:G27"/>
    <mergeCell ref="H25:H2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landscape" paperSize="9" scale="92" r:id="rId2"/>
  <headerFooter alignWithMargins="0">
    <oddHeader>&amp;LГранд-СМЕТА</oddHeader>
    <oddFooter>&amp;RСтраница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Programmist</cp:lastModifiedBy>
  <cp:lastPrinted>2013-03-09T08:13:10Z</cp:lastPrinted>
  <dcterms:created xsi:type="dcterms:W3CDTF">2002-03-25T05:35:56Z</dcterms:created>
  <dcterms:modified xsi:type="dcterms:W3CDTF">2013-06-04T07:40:49Z</dcterms:modified>
  <cp:category/>
  <cp:version/>
  <cp:contentType/>
  <cp:contentStatus/>
</cp:coreProperties>
</file>