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<sst xmlns="http://schemas.openxmlformats.org/spreadsheetml/2006/main" count="1142" uniqueCount="275">
  <si>
    <t>Наименование</t>
  </si>
  <si>
    <t>ПР</t>
  </si>
  <si>
    <t>ЦСР</t>
  </si>
  <si>
    <t>ВР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</si>
  <si>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</si>
  <si>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</si>
  <si>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</si>
  <si>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</si>
  <si>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</si>
  <si>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</si>
  <si>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</si>
  <si>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</si>
  <si>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ВСЕГО РАСХОДОВ:</t>
  </si>
  <si>
    <t>03</t>
  </si>
  <si>
    <t>500</t>
  </si>
  <si>
    <t>Вед.</t>
  </si>
  <si>
    <t>Администрация сельского поселения Алябьевский</t>
  </si>
  <si>
    <t>к решению Совета Депутатов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</si>
  <si>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</si>
  <si>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</si>
  <si>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</si>
  <si>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</si>
  <si>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</si>
  <si>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РЗ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</si>
  <si>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</si>
  <si>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</si>
  <si>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</si>
  <si>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</si>
  <si>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</si>
  <si>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</si>
  <si>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</si>
  <si>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</si>
  <si>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</si>
  <si>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</si>
  <si>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</si>
  <si>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</si>
  <si>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</si>
  <si>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</si>
  <si>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</si>
  <si>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</si>
  <si>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</si>
  <si>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</si>
  <si>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</si>
  <si>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Субсидии бюджетным учреждениям</t>
  </si>
  <si>
    <t>611</t>
  </si>
  <si>
    <t>600</t>
  </si>
  <si>
    <t>610</t>
  </si>
  <si>
    <t>120</t>
  </si>
  <si>
    <t>121</t>
  </si>
  <si>
    <t>Расходы на выплаты персоналу государственных (муниципальных) органов</t>
  </si>
  <si>
    <t>122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</si>
  <si>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</si>
  <si>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</si>
  <si>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</si>
  <si>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</si>
  <si>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Субсидии бюджетным учреждениям на иные цели</t>
  </si>
  <si>
    <t xml:space="preserve"> </t>
  </si>
  <si>
    <t>14</t>
  </si>
  <si>
    <t>540</t>
  </si>
  <si>
    <t xml:space="preserve">Иные межбюджетные трансферты </t>
  </si>
  <si>
    <t xml:space="preserve">Межбюджетные трансферты </t>
  </si>
  <si>
    <t>810</t>
  </si>
  <si>
    <t>Пенсионное обеспечение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</si>
  <si>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</si>
  <si>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</si>
  <si>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</si>
  <si>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</si>
  <si>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Закупка товаров, работ и услуг для государственных нужд</t>
  </si>
  <si>
    <t>Культура, кинематография</t>
  </si>
  <si>
    <t>Сумма на 2014год по проекту 2013г, руб.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</si>
  <si>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</si>
  <si>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</si>
  <si>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1200240</t>
  </si>
  <si>
    <t>Непрограммные расходы</t>
  </si>
  <si>
    <t>4090000</t>
  </si>
  <si>
    <t>4090999</t>
  </si>
  <si>
    <t>4000000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</si>
  <si>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</si>
  <si>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</si>
  <si>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</si>
  <si>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</si>
  <si>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1402174</t>
  </si>
  <si>
    <t>1300240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</si>
  <si>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</si>
  <si>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</si>
  <si>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0920000</t>
  </si>
  <si>
    <t>4010000</t>
  </si>
  <si>
    <t>Обеспечение органов местного самоуправления</t>
  </si>
  <si>
    <t>4010204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</si>
  <si>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</si>
  <si>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4040000</t>
  </si>
  <si>
    <t>1700000</t>
  </si>
  <si>
    <t>1700240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</si>
  <si>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</si>
  <si>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</si>
  <si>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</si>
  <si>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1702176</t>
  </si>
  <si>
    <t>400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</si>
  <si>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</si>
  <si>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за счет средств бюджета автономного округа, не отнесенные к муниципальным программам</t>
  </si>
  <si>
    <t>4070000</t>
  </si>
  <si>
    <t>4075604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</si>
  <si>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</si>
  <si>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</si>
  <si>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441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</si>
  <si>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</si>
  <si>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</si>
  <si>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</si>
  <si>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</si>
  <si>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</si>
  <si>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</si>
  <si>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</si>
  <si>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</si>
  <si>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</si>
  <si>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</si>
  <si>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0105148</t>
  </si>
  <si>
    <t>Иные межбюджетные трансферты на реализацию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</si>
  <si>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4012108</t>
  </si>
  <si>
    <t>0922109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</si>
  <si>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</si>
  <si>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</si>
  <si>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850</t>
  </si>
  <si>
    <t>Уплата налогов, сборов и иных платежей</t>
  </si>
  <si>
    <t>0102115</t>
  </si>
  <si>
    <t>Приложение 3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</si>
  <si>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</si>
  <si>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</si>
  <si>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</si>
  <si>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0100100000</t>
  </si>
  <si>
    <t>0100000000</t>
  </si>
  <si>
    <t>0100100590</t>
  </si>
  <si>
    <t>0100199990</t>
  </si>
  <si>
    <t>Реализация мероприятий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</si>
  <si>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</si>
  <si>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</si>
  <si>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Основное мероприятие "Повышение эффективности управления в отрасли культура"</t>
  </si>
  <si>
    <t>0100200000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</si>
  <si>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местного бюджета</t>
  </si>
  <si>
    <t>01002S2440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</si>
  <si>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</si>
  <si>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0100282440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</si>
  <si>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</si>
  <si>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</si>
  <si>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</si>
  <si>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 xml:space="preserve">Реализация мероприятий </t>
  </si>
  <si>
    <t>0200100590</t>
  </si>
  <si>
    <t>0200199990</t>
  </si>
  <si>
    <t>0500000000</t>
  </si>
  <si>
    <t xml:space="preserve">Основное мероприятие "Управление муниципальным имуществом" </t>
  </si>
  <si>
    <t>0500100000</t>
  </si>
  <si>
    <t>0500199990</t>
  </si>
  <si>
    <t>0600000000</t>
  </si>
  <si>
    <t>Основное мероприятие "Улучшение технических характеристик энергопотребляющих устройств"</t>
  </si>
  <si>
    <t>0600100000</t>
  </si>
  <si>
    <t>0600199990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</si>
  <si>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</si>
  <si>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</si>
  <si>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</si>
  <si>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</si>
  <si>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0900000000</t>
  </si>
  <si>
    <t>0910000000</t>
  </si>
  <si>
    <t>0910100000</t>
  </si>
  <si>
    <t>0910199990</t>
  </si>
  <si>
    <t>Основное мероприятие "Управление муниципальными финансами"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</si>
  <si>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</si>
  <si>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>1000000000</t>
  </si>
  <si>
    <t>1000100000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</si>
  <si>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</si>
  <si>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</si>
  <si>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10001S2390</t>
  </si>
  <si>
    <t>1000182390</t>
  </si>
  <si>
    <t>1100000000</t>
  </si>
  <si>
    <t>Основное мероприятие "Информатизация и повышение информационной открытости"</t>
  </si>
  <si>
    <t>1100100000</t>
  </si>
  <si>
    <t>1100199990</t>
  </si>
  <si>
    <t>1200000000</t>
  </si>
  <si>
    <t>Основное мероприятие "Обеспечение функций органов местного самоуправления"</t>
  </si>
  <si>
    <t>Глава муниципального образования</t>
  </si>
  <si>
    <t>1200100000</t>
  </si>
  <si>
    <t>1200102030</t>
  </si>
  <si>
    <t xml:space="preserve">Расходы на обеспечение функций органов местного самоуправления </t>
  </si>
  <si>
    <t>1200102040</t>
  </si>
  <si>
    <t>Прочие мероприятия органов местного самоуправления</t>
  </si>
  <si>
    <t>1200102400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</si>
  <si>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</si>
  <si>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</si>
  <si>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1200200000</t>
  </si>
  <si>
    <t>1200251180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</si>
  <si>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</si>
  <si>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1200300000</t>
  </si>
  <si>
    <t>12003D9300</t>
  </si>
  <si>
    <t>1200400000</t>
  </si>
  <si>
    <t>Основное мероприятие "Реализация социальных гарантий гражданам"</t>
  </si>
  <si>
    <t>Пенсии за выслугу лет</t>
  </si>
  <si>
    <t>1200471600</t>
  </si>
  <si>
    <t>1200472600</t>
  </si>
  <si>
    <t>Основное мероприятие "Благоустройство дворовых территорий многоквартирных домов"</t>
  </si>
  <si>
    <t>Содействие развитию исторических и иных местных традиций</t>
  </si>
  <si>
    <t>1300000000</t>
  </si>
  <si>
    <t>1300100000</t>
  </si>
  <si>
    <t>1300182420</t>
  </si>
  <si>
    <t>1300199990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</si>
  <si>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</si>
  <si>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1300200000</t>
  </si>
  <si>
    <t>1300285060</t>
  </si>
  <si>
    <t>1400000000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</si>
  <si>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</si>
  <si>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 за счет средств местного бюджета</t>
  </si>
  <si>
    <t xml:space="preserve">Создание условий для деятельности народных дружин </t>
  </si>
  <si>
    <t>1400100000</t>
  </si>
  <si>
    <t>14001S2300</t>
  </si>
  <si>
    <t>1400182300</t>
  </si>
  <si>
    <t>Основное мероприятие "Проведение капитального ремонта многоквартирных домов"</t>
  </si>
  <si>
    <t>1800000000</t>
  </si>
  <si>
    <t>1800100000</t>
  </si>
  <si>
    <t>1800199990</t>
  </si>
  <si>
    <t>от __.__.2016г.  № __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</si>
  <si>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</si>
  <si>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</si>
  <si>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</si>
  <si>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</si>
  <si>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</si>
  <si>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</si>
  <si>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</si>
  <si>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 xml:space="preserve">Иные межбюджетные трансферты на реализацию мероприятий по содействию трудоустройству граждан </t>
  </si>
  <si>
    <t>1300185060</t>
  </si>
  <si>
    <t>Ежемесячная выплата почетным гражданам Советского района</t>
  </si>
  <si>
    <t>360</t>
  </si>
  <si>
    <t>Иные выплаты населению</t>
  </si>
  <si>
    <t>Содействие развитию исторических и иных местных традиций за счет средств местного бюджета</t>
  </si>
  <si>
    <t>13001S2420</t>
  </si>
  <si>
    <t>12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</si>
  <si>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</si>
  <si>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</si>
  <si>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</si>
  <si>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</si>
  <si>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Безвозмездные перечисления организациям, за исключением государственных и муниципальных организаций</t>
  </si>
  <si>
    <t>Сумма на год, руб.</t>
  </si>
  <si>
    <t>Муниципальная программа "Развитие культуры в сельском поселении Алябьевский на 2015-2019 годы"</t>
  </si>
  <si>
    <t>Муниципальная программа "Развитие физической культуры и массового спорта на территории сельского поселения Алябьевский на 2015-2019 годы"</t>
  </si>
  <si>
    <t>Муниципальная программа "Управление муниципальным имуществом сельского поселения Алябьевский на 2015-2019 годы"</t>
  </si>
  <si>
    <t>Муниципальная программа "Энергосбережение и повышение энергетической эффективности сельского поселения Алябьевский на 2015-2019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</si>
  <si>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2015-2019 годы"</t>
  </si>
  <si>
    <t>Муниципальная программа "Управление муниципальными финансами сельского поселения Алябьевский на 2015-2019 годы"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</si>
  <si>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2015-2019 годы"</t>
  </si>
  <si>
    <t>Муниципальная программа "Информатизация и повышение информационной открытости сельского поселения Алябьевский на 2015-2019 годы"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</si>
  <si>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</si>
  <si>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"Благоустройство дворовых территорий многоквартирных домов сельского поселения Алябьевский в 2015-2019 годах"</t>
  </si>
  <si>
    <t>Муниципальная программа "Профилактика правонарушений на территории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</si>
  <si>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</si>
  <si>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 xml:space="preserve">Приложение 7 </t>
  </si>
  <si>
    <t xml:space="preserve">Подпрограмма "Управление муниципальными финансами в сельском поселении Алябьевский на 2015-2019 годы"  </t>
  </si>
  <si>
    <t>12003F9300</t>
  </si>
  <si>
    <t xml:space="preserve">Муниципальная программа "Развитие малого  и среднего предпринимательства на территории седьского поселения Алябьевский на 2015-2019годы" </t>
  </si>
  <si>
    <t>Распределение бюджетных ассигнований по 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на 2017 год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</si>
  <si>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</si>
  <si>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</si>
  <si>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от 26.12.2016г.  № 153</t>
  </si>
  <si>
    <t>0400000000</t>
  </si>
  <si>
    <t>0400100000</t>
  </si>
  <si>
    <t>Муниципальная программа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  на 2015-2019  годы"</t>
  </si>
  <si>
    <t>Основное мероприятие "Укрепление толерантности и профилактика экстремизма"</t>
  </si>
  <si>
    <t>0400199990</t>
  </si>
  <si>
    <t>Непрограммные направления деятельности 40 0 00 00000</t>
  </si>
  <si>
    <t>Непрограммное направление деятельности "Исполнение отдельных расходных обязательств Советского района" 40 2 00 00000</t>
  </si>
  <si>
    <t>Реализация мероприятий 40 2 00 99990</t>
  </si>
  <si>
    <t>Капитальные вложения в объекты государственной (муниципальной) собственности 40 2 00 99990</t>
  </si>
  <si>
    <t>Бюджетные инвестиции 40 2 00 99990</t>
  </si>
  <si>
    <t xml:space="preserve">Капитальные вложения в объекты государственной (муниципальной) собственности </t>
  </si>
  <si>
    <t>Основное мероприятие "Развитие материально-технической базы  муниципальных учреждений физической культуры и спорта сельского поселения Алябьевский"</t>
  </si>
  <si>
    <t>630</t>
  </si>
  <si>
    <t>Субсидии некоммерческим организациям (за исключением государственных (муниципальных) учреждений)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</si>
  <si>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</si>
  <si>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12002F1180</t>
  </si>
  <si>
    <t>от 29.11.2017г.  № 200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</si>
</sst>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6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" fontId="2" fillId="32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7" fillId="35" borderId="10" xfId="0" applyNumberFormat="1" applyFont="1" applyFill="1" applyBorder="1" applyAlignment="1" applyProtection="1">
      <alignment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20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" fontId="2" fillId="36" borderId="10" xfId="0" applyNumberFormat="1" applyFont="1" applyFill="1" applyBorder="1" applyAlignment="1" applyProtection="1">
      <alignment horizontal="center" vertical="top"/>
      <protection/>
    </xf>
    <xf numFmtId="4" fontId="2" fillId="36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37" borderId="10" xfId="0" applyNumberFormat="1" applyFont="1" applyFill="1" applyBorder="1" applyAlignment="1" applyProtection="1">
      <alignment vertical="top"/>
      <protection/>
    </xf>
    <xf numFmtId="4" fontId="2" fillId="37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4" fontId="2" fillId="38" borderId="10" xfId="0" applyNumberFormat="1" applyFont="1" applyFill="1" applyBorder="1" applyAlignment="1" applyProtection="1">
      <alignment horizontal="center" vertical="top"/>
      <protection/>
    </xf>
    <xf numFmtId="0" fontId="4" fillId="39" borderId="10" xfId="0" applyNumberFormat="1" applyFont="1" applyFill="1" applyBorder="1" applyAlignment="1" applyProtection="1">
      <alignment horizontal="left" vertical="top" wrapText="1"/>
      <protection/>
    </xf>
    <xf numFmtId="49" fontId="4" fillId="39" borderId="10" xfId="0" applyNumberFormat="1" applyFont="1" applyFill="1" applyBorder="1" applyAlignment="1" applyProtection="1">
      <alignment vertical="top" wrapText="1"/>
      <protection/>
    </xf>
    <xf numFmtId="0" fontId="4" fillId="39" borderId="10" xfId="0" applyNumberFormat="1" applyFont="1" applyFill="1" applyBorder="1" applyAlignment="1" applyProtection="1">
      <alignment horizontal="left" vertical="top" wrapText="1"/>
      <protection/>
    </xf>
    <xf numFmtId="0" fontId="4" fillId="39" borderId="10" xfId="0" applyNumberFormat="1" applyFont="1" applyFill="1" applyBorder="1" applyAlignment="1" applyProtection="1">
      <alignment vertical="top"/>
      <protection/>
    </xf>
    <xf numFmtId="0" fontId="4" fillId="39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4" fillId="37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40" borderId="10" xfId="0" applyNumberFormat="1" applyFont="1" applyFill="1" applyBorder="1" applyAlignment="1" applyProtection="1">
      <alignment horizontal="left" vertical="top" wrapText="1"/>
      <protection/>
    </xf>
    <xf numFmtId="49" fontId="18" fillId="40" borderId="10" xfId="0" applyNumberFormat="1" applyFont="1" applyFill="1" applyBorder="1" applyAlignment="1" applyProtection="1">
      <alignment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4" fontId="2" fillId="40" borderId="10" xfId="0" applyNumberFormat="1" applyFont="1" applyFill="1" applyBorder="1" applyAlignment="1" applyProtection="1">
      <alignment horizontal="center" vertical="top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3" fillId="41" borderId="10" xfId="0" applyNumberFormat="1" applyFont="1" applyFill="1" applyBorder="1" applyAlignment="1" applyProtection="1">
      <alignment vertical="top" wrapText="1"/>
      <protection/>
    </xf>
    <xf numFmtId="0" fontId="24" fillId="41" borderId="10" xfId="0" applyNumberFormat="1" applyFont="1" applyFill="1" applyBorder="1" applyAlignment="1" applyProtection="1">
      <alignment vertical="top" wrapText="1"/>
      <protection/>
    </xf>
    <xf numFmtId="4" fontId="11" fillId="41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16" fillId="32" borderId="10" xfId="0" applyNumberFormat="1" applyFont="1" applyFill="1" applyBorder="1" applyAlignment="1" applyProtection="1">
      <alignment vertical="top" wrapText="1"/>
      <protection/>
    </xf>
    <xf numFmtId="4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16" fillId="41" borderId="10" xfId="0" applyNumberFormat="1" applyFont="1" applyFill="1" applyBorder="1" applyAlignment="1" applyProtection="1">
      <alignment vertical="top" wrapText="1"/>
      <protection/>
    </xf>
    <xf numFmtId="4" fontId="10" fillId="41" borderId="10" xfId="0" applyNumberFormat="1" applyFont="1" applyFill="1" applyBorder="1" applyAlignment="1" applyProtection="1">
      <alignment horizontal="center" vertical="top" wrapText="1"/>
      <protection/>
    </xf>
    <xf numFmtId="0" fontId="21" fillId="41" borderId="10" xfId="0" applyNumberFormat="1" applyFont="1" applyFill="1" applyBorder="1" applyAlignment="1" applyProtection="1">
      <alignment vertical="top" wrapText="1"/>
      <protection/>
    </xf>
    <xf numFmtId="4" fontId="10" fillId="36" borderId="10" xfId="0" applyNumberFormat="1" applyFont="1" applyFill="1" applyBorder="1" applyAlignment="1" applyProtection="1">
      <alignment horizontal="center"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7">
          <cell r="I77">
            <v>145000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78">
          <cell r="I378">
            <v>18000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3">
          <cell r="I23">
            <v>1312577.68</v>
          </cell>
        </row>
        <row r="60">
          <cell r="I60">
            <v>34000</v>
          </cell>
        </row>
        <row r="69">
          <cell r="I69">
            <v>2100</v>
          </cell>
        </row>
        <row r="86">
          <cell r="I86">
            <v>0</v>
          </cell>
        </row>
        <row r="110">
          <cell r="I110">
            <v>378200</v>
          </cell>
        </row>
        <row r="143">
          <cell r="I143">
            <v>30000</v>
          </cell>
        </row>
        <row r="196">
          <cell r="I196">
            <v>0</v>
          </cell>
        </row>
        <row r="200">
          <cell r="I200">
            <v>0</v>
          </cell>
        </row>
        <row r="218">
          <cell r="I218">
            <v>30000</v>
          </cell>
        </row>
        <row r="330">
          <cell r="I330">
            <v>0</v>
          </cell>
        </row>
        <row r="333">
          <cell r="I333">
            <v>0</v>
          </cell>
        </row>
        <row r="416">
          <cell r="I41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5">
          <cell r="I25">
            <v>7898761.42</v>
          </cell>
        </row>
        <row r="66">
          <cell r="I66">
            <v>23900</v>
          </cell>
        </row>
        <row r="92">
          <cell r="I92">
            <v>88000</v>
          </cell>
        </row>
        <row r="97">
          <cell r="I97">
            <v>195000</v>
          </cell>
        </row>
        <row r="135">
          <cell r="I135">
            <v>623728</v>
          </cell>
        </row>
        <row r="176">
          <cell r="I176">
            <v>13050</v>
          </cell>
        </row>
        <row r="178">
          <cell r="I178">
            <v>3150</v>
          </cell>
        </row>
        <row r="182">
          <cell r="I182">
            <v>5650</v>
          </cell>
        </row>
        <row r="184">
          <cell r="I184">
            <v>1350</v>
          </cell>
        </row>
        <row r="216">
          <cell r="I216">
            <v>452847.19</v>
          </cell>
        </row>
        <row r="230">
          <cell r="I230">
            <v>107916.72</v>
          </cell>
        </row>
        <row r="274">
          <cell r="I274">
            <v>302459.71</v>
          </cell>
        </row>
        <row r="291">
          <cell r="I291">
            <v>411532.3</v>
          </cell>
        </row>
        <row r="303">
          <cell r="I303">
            <v>521250</v>
          </cell>
        </row>
        <row r="313">
          <cell r="I313">
            <v>1166830.19</v>
          </cell>
        </row>
        <row r="371">
          <cell r="I371">
            <v>8085917.8</v>
          </cell>
        </row>
        <row r="376">
          <cell r="I376">
            <v>0</v>
          </cell>
        </row>
        <row r="385">
          <cell r="I385">
            <v>227000</v>
          </cell>
        </row>
        <row r="398">
          <cell r="I398">
            <v>1254060</v>
          </cell>
        </row>
        <row r="402">
          <cell r="I402">
            <v>66004</v>
          </cell>
        </row>
        <row r="410">
          <cell r="I410">
            <v>525348</v>
          </cell>
        </row>
        <row r="417">
          <cell r="I417">
            <v>33667.2</v>
          </cell>
        </row>
        <row r="430">
          <cell r="I430">
            <v>3914551.4</v>
          </cell>
        </row>
        <row r="435">
          <cell r="I435">
            <v>18000</v>
          </cell>
        </row>
        <row r="442">
          <cell r="I442">
            <v>1777000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9">
          <cell r="I89">
            <v>504991.9</v>
          </cell>
        </row>
        <row r="113">
          <cell r="I113">
            <v>20990</v>
          </cell>
        </row>
        <row r="129">
          <cell r="I129">
            <v>6750</v>
          </cell>
        </row>
        <row r="131">
          <cell r="I131">
            <v>6200</v>
          </cell>
        </row>
        <row r="192">
          <cell r="I192">
            <v>504443.02</v>
          </cell>
        </row>
        <row r="196">
          <cell r="I196">
            <v>362843.01</v>
          </cell>
        </row>
        <row r="347">
          <cell r="I347">
            <v>1149984.62</v>
          </cell>
        </row>
        <row r="437">
          <cell r="I437">
            <v>18000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1"/>
  <sheetViews>
    <sheetView tabSelected="1" zoomScale="110" zoomScaleNormal="110" zoomScalePageLayoutView="0" workbookViewId="0" topLeftCell="A203">
      <selection activeCell="M257" sqref="M257"/>
    </sheetView>
  </sheetViews>
  <sheetFormatPr defaultColWidth="9.140625" defaultRowHeight="12.75"/>
  <cols>
    <col min="1" max="1" width="65.421875" style="0" customWidth="1"/>
    <col min="2" max="2" width="3.28125" style="0" hidden="1" customWidth="1"/>
    <col min="3" max="4" width="3.140625" style="0" hidden="1" customWidth="1"/>
    <col min="5" max="5" width="7.57421875" style="0" customWidth="1"/>
    <col min="6" max="6" width="3.28125" style="0" customWidth="1"/>
    <col min="7" max="7" width="12.28125" style="0" hidden="1" customWidth="1"/>
    <col min="8" max="8" width="11.57421875" style="0" hidden="1" customWidth="1"/>
    <col min="9" max="9" width="13.140625" style="0" customWidth="1"/>
    <col min="10" max="10" width="10.28125" style="0" hidden="1" customWidth="1"/>
    <col min="11" max="11" width="8.7109375" style="0" hidden="1" customWidth="1"/>
    <col min="12" max="12" width="60.421875" style="0" hidden="1" customWidth="1"/>
    <col min="13" max="13" width="12.7109375" style="0" bestFit="1" customWidth="1"/>
  </cols>
  <sheetData>
    <row r="1" spans="1:11" ht="15.75" customHeight="1">
      <c r="A1" s="6"/>
      <c r="B1" s="6"/>
      <c r="C1" s="6"/>
      <c r="D1" s="6"/>
      <c r="E1" s="6"/>
      <c r="F1" s="4" t="s">
        <v>124</v>
      </c>
      <c r="G1" s="6"/>
      <c r="H1" s="6"/>
      <c r="I1" s="6"/>
      <c r="J1" s="4" t="s">
        <v>124</v>
      </c>
      <c r="K1" s="6"/>
    </row>
    <row r="2" spans="1:11" ht="15.75" customHeight="1">
      <c r="A2" s="6"/>
      <c r="B2" s="6"/>
      <c r="C2" s="6"/>
      <c r="D2" s="6"/>
      <c r="E2" s="6"/>
      <c r="F2" s="4" t="s">
        <v>17</v>
      </c>
      <c r="G2" s="6"/>
      <c r="H2" s="6"/>
      <c r="I2" s="6"/>
      <c r="J2" s="4" t="s">
        <v>17</v>
      </c>
      <c r="K2" s="6"/>
    </row>
    <row r="3" spans="1:11" ht="15.75" customHeight="1">
      <c r="A3" s="6"/>
      <c r="B3" s="6"/>
      <c r="C3" s="6"/>
      <c r="D3" s="6"/>
      <c r="E3" s="6"/>
      <c r="F3" s="4" t="s">
        <v>11</v>
      </c>
      <c r="G3" s="6"/>
      <c r="H3" s="6"/>
      <c r="I3" s="6"/>
      <c r="J3" s="4" t="s">
        <v>11</v>
      </c>
      <c r="K3" s="6"/>
    </row>
    <row r="4" spans="1:11" ht="15.75" customHeight="1">
      <c r="A4" s="6"/>
      <c r="B4" s="6"/>
      <c r="C4" s="6"/>
      <c r="D4" s="6"/>
      <c r="E4" s="6"/>
      <c r="F4" s="4" t="s">
        <v>274</v>
      </c>
      <c r="G4" s="6"/>
      <c r="H4" s="6"/>
      <c r="I4" s="6"/>
      <c r="J4" s="4" t="s">
        <v>216</v>
      </c>
      <c r="K4" s="4"/>
    </row>
    <row r="5" spans="1:11" ht="15.75" customHeight="1">
      <c r="A5" s="6"/>
      <c r="B5" s="6"/>
      <c r="C5" s="6"/>
      <c r="D5" s="6"/>
      <c r="E5" s="6"/>
      <c r="F5" s="6"/>
      <c r="G5" s="6"/>
      <c r="H5" s="6"/>
      <c r="I5" s="6"/>
      <c r="J5" s="4"/>
      <c r="K5" s="4"/>
    </row>
    <row r="6" spans="1:11" ht="15.75" customHeight="1">
      <c r="A6" s="110"/>
      <c r="B6" s="110"/>
      <c r="C6" s="110"/>
      <c r="D6" s="110"/>
      <c r="E6" s="110"/>
      <c r="F6" s="110"/>
      <c r="G6" s="110"/>
      <c r="H6" s="110"/>
      <c r="I6" s="109" t="s">
        <v>250</v>
      </c>
      <c r="J6" s="110"/>
      <c r="K6" s="110"/>
    </row>
    <row r="7" spans="1:11" ht="15.75" customHeight="1">
      <c r="A7" s="109"/>
      <c r="B7" s="109"/>
      <c r="C7" s="109"/>
      <c r="D7" s="109"/>
      <c r="E7" s="147"/>
      <c r="F7" s="109"/>
      <c r="G7" s="109"/>
      <c r="H7" s="109"/>
      <c r="I7" s="109" t="s">
        <v>17</v>
      </c>
      <c r="J7" s="110"/>
      <c r="K7" s="110"/>
    </row>
    <row r="8" spans="1:11" ht="15.75" customHeight="1">
      <c r="A8" s="110"/>
      <c r="B8" s="110"/>
      <c r="C8" s="110"/>
      <c r="D8" s="110"/>
      <c r="E8" s="110"/>
      <c r="F8" s="110"/>
      <c r="G8" s="110"/>
      <c r="H8" s="110"/>
      <c r="I8" s="109" t="s">
        <v>11</v>
      </c>
      <c r="J8" s="110"/>
      <c r="K8" s="110"/>
    </row>
    <row r="9" spans="1:11" ht="15.75">
      <c r="A9" s="110"/>
      <c r="B9" s="110"/>
      <c r="C9" s="110"/>
      <c r="D9" s="110"/>
      <c r="E9" s="110"/>
      <c r="F9" s="110"/>
      <c r="G9" s="110"/>
      <c r="H9" s="110"/>
      <c r="I9" s="109" t="s">
        <v>257</v>
      </c>
      <c r="J9" s="110"/>
      <c r="K9" s="109"/>
    </row>
    <row r="10" spans="1:11" ht="6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66" customHeight="1">
      <c r="A11" s="151" t="s">
        <v>254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</row>
    <row r="13" spans="1:11" ht="12.75">
      <c r="A13" s="152" t="s">
        <v>0</v>
      </c>
      <c r="B13" s="153" t="s">
        <v>15</v>
      </c>
      <c r="C13" s="153" t="s">
        <v>23</v>
      </c>
      <c r="D13" s="153" t="s">
        <v>1</v>
      </c>
      <c r="E13" s="153" t="s">
        <v>2</v>
      </c>
      <c r="F13" s="153" t="s">
        <v>3</v>
      </c>
      <c r="G13" s="154" t="s">
        <v>69</v>
      </c>
      <c r="H13" s="154" t="s">
        <v>65</v>
      </c>
      <c r="I13" s="155" t="s">
        <v>237</v>
      </c>
      <c r="J13" s="150" t="s">
        <v>18</v>
      </c>
      <c r="K13" s="150"/>
    </row>
    <row r="14" spans="1:11" ht="52.5">
      <c r="A14" s="152"/>
      <c r="B14" s="153"/>
      <c r="C14" s="153"/>
      <c r="D14" s="153"/>
      <c r="E14" s="153"/>
      <c r="F14" s="153"/>
      <c r="G14" s="154"/>
      <c r="H14" s="154"/>
      <c r="I14" s="155"/>
      <c r="J14" s="3" t="s">
        <v>20</v>
      </c>
      <c r="K14" s="112" t="s">
        <v>19</v>
      </c>
    </row>
    <row r="15" spans="1:11" ht="12.75">
      <c r="A15" s="2">
        <v>1</v>
      </c>
      <c r="B15" s="40">
        <v>2</v>
      </c>
      <c r="C15" s="40">
        <v>2</v>
      </c>
      <c r="D15" s="40">
        <v>3</v>
      </c>
      <c r="E15" s="40">
        <v>2</v>
      </c>
      <c r="F15" s="40">
        <v>3</v>
      </c>
      <c r="G15" s="1"/>
      <c r="H15" s="1">
        <v>7</v>
      </c>
      <c r="I15" s="1">
        <v>4</v>
      </c>
      <c r="J15" s="1">
        <v>5</v>
      </c>
      <c r="K15" s="1">
        <v>6</v>
      </c>
    </row>
    <row r="16" spans="1:11" ht="12.75" hidden="1">
      <c r="A16" s="53" t="s">
        <v>16</v>
      </c>
      <c r="B16" s="26" t="s">
        <v>28</v>
      </c>
      <c r="C16" s="26"/>
      <c r="D16" s="27"/>
      <c r="E16" s="44"/>
      <c r="F16" s="28"/>
      <c r="G16" s="7"/>
      <c r="H16" s="7"/>
      <c r="I16" s="7"/>
      <c r="J16" s="7"/>
      <c r="K16" s="7"/>
    </row>
    <row r="17" spans="1:11" ht="12.75" hidden="1">
      <c r="A17" s="73" t="s">
        <v>68</v>
      </c>
      <c r="B17" s="74" t="s">
        <v>28</v>
      </c>
      <c r="C17" s="75" t="s">
        <v>10</v>
      </c>
      <c r="D17" s="75"/>
      <c r="E17" s="76"/>
      <c r="F17" s="77"/>
      <c r="G17" s="78"/>
      <c r="H17" s="78"/>
      <c r="I17" s="78">
        <f>I18</f>
        <v>9632981.8</v>
      </c>
      <c r="J17" s="78"/>
      <c r="K17" s="78"/>
    </row>
    <row r="18" spans="1:11" ht="12.75" hidden="1">
      <c r="A18" s="56" t="s">
        <v>4</v>
      </c>
      <c r="B18" s="20" t="s">
        <v>28</v>
      </c>
      <c r="C18" s="41" t="s">
        <v>10</v>
      </c>
      <c r="D18" s="41" t="s">
        <v>5</v>
      </c>
      <c r="E18" s="51"/>
      <c r="F18" s="42"/>
      <c r="G18" s="9"/>
      <c r="H18" s="9"/>
      <c r="I18" s="9">
        <f>I19</f>
        <v>9632981.8</v>
      </c>
      <c r="J18" s="9"/>
      <c r="K18" s="9"/>
    </row>
    <row r="19" spans="1:11" ht="22.5">
      <c r="A19" s="61" t="s">
        <v>238</v>
      </c>
      <c r="B19" s="36" t="s">
        <v>28</v>
      </c>
      <c r="C19" s="37" t="s">
        <v>10</v>
      </c>
      <c r="D19" s="37" t="s">
        <v>5</v>
      </c>
      <c r="E19" s="49" t="s">
        <v>129</v>
      </c>
      <c r="F19" s="39"/>
      <c r="G19" s="15" t="e">
        <f>G22</f>
        <v>#REF!</v>
      </c>
      <c r="H19" s="15" t="e">
        <f>H21+#REF!</f>
        <v>#REF!</v>
      </c>
      <c r="I19" s="15">
        <f>I20+I38</f>
        <v>9632981.8</v>
      </c>
      <c r="J19" s="15"/>
      <c r="K19" s="15"/>
    </row>
    <row r="20" spans="1:11" ht="12.75">
      <c r="A20" s="3" t="s">
        <v>133</v>
      </c>
      <c r="B20" s="22" t="s">
        <v>28</v>
      </c>
      <c r="C20" s="23" t="s">
        <v>10</v>
      </c>
      <c r="D20" s="23" t="s">
        <v>5</v>
      </c>
      <c r="E20" s="47" t="s">
        <v>128</v>
      </c>
      <c r="F20" s="24"/>
      <c r="G20" s="85" t="e">
        <f aca="true" t="shared" si="0" ref="G20:I25">G21</f>
        <v>#REF!</v>
      </c>
      <c r="H20" s="85" t="e">
        <f t="shared" si="0"/>
        <v>#REF!</v>
      </c>
      <c r="I20" s="85">
        <f>I21+I24+I27</f>
        <v>8312917.8</v>
      </c>
      <c r="J20" s="85"/>
      <c r="K20" s="85"/>
    </row>
    <row r="21" spans="1:11" ht="12.75">
      <c r="A21" s="3" t="s">
        <v>134</v>
      </c>
      <c r="B21" s="22" t="s">
        <v>28</v>
      </c>
      <c r="C21" s="23" t="s">
        <v>10</v>
      </c>
      <c r="D21" s="23" t="s">
        <v>5</v>
      </c>
      <c r="E21" s="47" t="s">
        <v>130</v>
      </c>
      <c r="F21" s="24"/>
      <c r="G21" s="85" t="e">
        <f t="shared" si="0"/>
        <v>#REF!</v>
      </c>
      <c r="H21" s="85" t="e">
        <f t="shared" si="0"/>
        <v>#REF!</v>
      </c>
      <c r="I21" s="85">
        <f>I22</f>
        <v>8085917.8</v>
      </c>
      <c r="J21" s="85"/>
      <c r="K21" s="85"/>
    </row>
    <row r="22" spans="1:11" ht="22.5" customHeight="1">
      <c r="A22" s="55" t="s">
        <v>217</v>
      </c>
      <c r="B22" s="22" t="s">
        <v>28</v>
      </c>
      <c r="C22" s="23" t="s">
        <v>10</v>
      </c>
      <c r="D22" s="23" t="s">
        <v>5</v>
      </c>
      <c r="E22" s="47" t="s">
        <v>130</v>
      </c>
      <c r="F22" s="24" t="s">
        <v>45</v>
      </c>
      <c r="G22" s="10" t="e">
        <f t="shared" si="0"/>
        <v>#REF!</v>
      </c>
      <c r="H22" s="10" t="e">
        <f t="shared" si="0"/>
        <v>#REF!</v>
      </c>
      <c r="I22" s="10">
        <f t="shared" si="0"/>
        <v>8085917.8</v>
      </c>
      <c r="J22" s="10"/>
      <c r="K22" s="10"/>
    </row>
    <row r="23" spans="1:13" ht="12.75">
      <c r="A23" s="5" t="s">
        <v>43</v>
      </c>
      <c r="B23" s="22" t="s">
        <v>28</v>
      </c>
      <c r="C23" s="23" t="s">
        <v>10</v>
      </c>
      <c r="D23" s="23" t="s">
        <v>5</v>
      </c>
      <c r="E23" s="47" t="s">
        <v>130</v>
      </c>
      <c r="F23" s="32" t="s">
        <v>46</v>
      </c>
      <c r="G23" s="13" t="e">
        <f>G27</f>
        <v>#REF!</v>
      </c>
      <c r="H23" s="13" t="e">
        <f>H27</f>
        <v>#REF!</v>
      </c>
      <c r="I23" s="90">
        <f>'[4]1'!$I$371</f>
        <v>8085917.8</v>
      </c>
      <c r="J23" s="12"/>
      <c r="K23" s="12"/>
      <c r="M23" s="19"/>
    </row>
    <row r="24" spans="1:11" ht="22.5" hidden="1">
      <c r="A24" s="3" t="s">
        <v>222</v>
      </c>
      <c r="B24" s="22" t="s">
        <v>28</v>
      </c>
      <c r="C24" s="23" t="s">
        <v>10</v>
      </c>
      <c r="D24" s="23" t="s">
        <v>5</v>
      </c>
      <c r="E24" s="47" t="s">
        <v>221</v>
      </c>
      <c r="F24" s="24"/>
      <c r="G24" s="85" t="e">
        <f t="shared" si="0"/>
        <v>#REF!</v>
      </c>
      <c r="H24" s="85" t="e">
        <f t="shared" si="0"/>
        <v>#REF!</v>
      </c>
      <c r="I24" s="85">
        <f>I25+I30</f>
        <v>0</v>
      </c>
      <c r="J24" s="85"/>
      <c r="K24" s="85"/>
    </row>
    <row r="25" spans="1:11" ht="22.5" customHeight="1" hidden="1">
      <c r="A25" s="55" t="s">
        <v>217</v>
      </c>
      <c r="B25" s="22" t="s">
        <v>28</v>
      </c>
      <c r="C25" s="23" t="s">
        <v>10</v>
      </c>
      <c r="D25" s="23" t="s">
        <v>5</v>
      </c>
      <c r="E25" s="47" t="s">
        <v>221</v>
      </c>
      <c r="F25" s="24" t="s">
        <v>45</v>
      </c>
      <c r="G25" s="10" t="e">
        <f t="shared" si="0"/>
        <v>#REF!</v>
      </c>
      <c r="H25" s="10" t="e">
        <f t="shared" si="0"/>
        <v>#REF!</v>
      </c>
      <c r="I25" s="10">
        <f t="shared" si="0"/>
        <v>0</v>
      </c>
      <c r="J25" s="10"/>
      <c r="K25" s="10"/>
    </row>
    <row r="26" spans="1:11" ht="12.75" hidden="1">
      <c r="A26" s="5" t="s">
        <v>43</v>
      </c>
      <c r="B26" s="22" t="s">
        <v>28</v>
      </c>
      <c r="C26" s="23" t="s">
        <v>10</v>
      </c>
      <c r="D26" s="23" t="s">
        <v>5</v>
      </c>
      <c r="E26" s="47" t="s">
        <v>221</v>
      </c>
      <c r="F26" s="32" t="s">
        <v>46</v>
      </c>
      <c r="G26" s="13" t="e">
        <f>G30</f>
        <v>#REF!</v>
      </c>
      <c r="H26" s="13" t="e">
        <f>H30</f>
        <v>#REF!</v>
      </c>
      <c r="I26" s="90">
        <f>'[4]1'!$I$376</f>
        <v>0</v>
      </c>
      <c r="J26" s="12"/>
      <c r="K26" s="12"/>
    </row>
    <row r="27" spans="1:11" ht="13.5" customHeight="1">
      <c r="A27" s="55" t="s">
        <v>132</v>
      </c>
      <c r="B27" s="22" t="s">
        <v>28</v>
      </c>
      <c r="C27" s="23" t="s">
        <v>10</v>
      </c>
      <c r="D27" s="23" t="s">
        <v>5</v>
      </c>
      <c r="E27" s="47" t="s">
        <v>131</v>
      </c>
      <c r="F27" s="24"/>
      <c r="G27" s="85" t="e">
        <f aca="true" t="shared" si="1" ref="G27:I28">G28</f>
        <v>#REF!</v>
      </c>
      <c r="H27" s="85" t="e">
        <f t="shared" si="1"/>
        <v>#REF!</v>
      </c>
      <c r="I27" s="85">
        <f t="shared" si="1"/>
        <v>227000</v>
      </c>
      <c r="J27" s="12"/>
      <c r="K27" s="12"/>
    </row>
    <row r="28" spans="1:11" ht="22.5">
      <c r="A28" s="55" t="s">
        <v>217</v>
      </c>
      <c r="B28" s="22" t="s">
        <v>28</v>
      </c>
      <c r="C28" s="23" t="s">
        <v>10</v>
      </c>
      <c r="D28" s="23" t="s">
        <v>5</v>
      </c>
      <c r="E28" s="47" t="s">
        <v>131</v>
      </c>
      <c r="F28" s="24" t="s">
        <v>45</v>
      </c>
      <c r="G28" s="10" t="e">
        <f t="shared" si="1"/>
        <v>#REF!</v>
      </c>
      <c r="H28" s="10" t="e">
        <f t="shared" si="1"/>
        <v>#REF!</v>
      </c>
      <c r="I28" s="10">
        <f t="shared" si="1"/>
        <v>227000</v>
      </c>
      <c r="J28" s="12"/>
      <c r="K28" s="12"/>
    </row>
    <row r="29" spans="1:11" ht="12.75">
      <c r="A29" s="5" t="s">
        <v>43</v>
      </c>
      <c r="B29" s="22" t="s">
        <v>28</v>
      </c>
      <c r="C29" s="23" t="s">
        <v>10</v>
      </c>
      <c r="D29" s="23" t="s">
        <v>5</v>
      </c>
      <c r="E29" s="47" t="s">
        <v>131</v>
      </c>
      <c r="F29" s="32" t="s">
        <v>46</v>
      </c>
      <c r="G29" s="13" t="e">
        <f>#REF!</f>
        <v>#REF!</v>
      </c>
      <c r="H29" s="13" t="e">
        <f>#REF!</f>
        <v>#REF!</v>
      </c>
      <c r="I29" s="90">
        <f>'[4]1'!$I$385</f>
        <v>227000</v>
      </c>
      <c r="J29" s="12"/>
      <c r="K29" s="12"/>
    </row>
    <row r="30" spans="1:11" ht="45" hidden="1">
      <c r="A30" s="55" t="s">
        <v>125</v>
      </c>
      <c r="B30" s="22" t="s">
        <v>28</v>
      </c>
      <c r="C30" s="23" t="s">
        <v>10</v>
      </c>
      <c r="D30" s="23" t="s">
        <v>5</v>
      </c>
      <c r="E30" s="47" t="s">
        <v>123</v>
      </c>
      <c r="F30" s="24"/>
      <c r="G30" s="85" t="e">
        <f aca="true" t="shared" si="2" ref="G30:I31">G31</f>
        <v>#REF!</v>
      </c>
      <c r="H30" s="85" t="e">
        <f t="shared" si="2"/>
        <v>#REF!</v>
      </c>
      <c r="I30" s="85">
        <f t="shared" si="2"/>
        <v>0</v>
      </c>
      <c r="J30" s="12"/>
      <c r="K30" s="12"/>
    </row>
    <row r="31" spans="1:11" ht="22.5" hidden="1">
      <c r="A31" s="55" t="s">
        <v>64</v>
      </c>
      <c r="B31" s="22" t="s">
        <v>28</v>
      </c>
      <c r="C31" s="23" t="s">
        <v>10</v>
      </c>
      <c r="D31" s="23" t="s">
        <v>5</v>
      </c>
      <c r="E31" s="47" t="s">
        <v>123</v>
      </c>
      <c r="F31" s="24" t="s">
        <v>45</v>
      </c>
      <c r="G31" s="10" t="e">
        <f t="shared" si="2"/>
        <v>#REF!</v>
      </c>
      <c r="H31" s="10" t="e">
        <f t="shared" si="2"/>
        <v>#REF!</v>
      </c>
      <c r="I31" s="10">
        <f t="shared" si="2"/>
        <v>0</v>
      </c>
      <c r="J31" s="12"/>
      <c r="K31" s="12"/>
    </row>
    <row r="32" spans="1:11" ht="12.75" hidden="1">
      <c r="A32" s="5" t="s">
        <v>43</v>
      </c>
      <c r="B32" s="22" t="s">
        <v>28</v>
      </c>
      <c r="C32" s="23" t="s">
        <v>10</v>
      </c>
      <c r="D32" s="23" t="s">
        <v>5</v>
      </c>
      <c r="E32" s="47" t="s">
        <v>123</v>
      </c>
      <c r="F32" s="32" t="s">
        <v>46</v>
      </c>
      <c r="G32" s="13" t="e">
        <f>#REF!</f>
        <v>#REF!</v>
      </c>
      <c r="H32" s="13" t="e">
        <f>#REF!</f>
        <v>#REF!</v>
      </c>
      <c r="I32" s="90">
        <v>0</v>
      </c>
      <c r="J32" s="12"/>
      <c r="K32" s="12"/>
    </row>
    <row r="33" spans="1:11" ht="22.5" hidden="1">
      <c r="A33" s="55" t="s">
        <v>64</v>
      </c>
      <c r="B33" s="22"/>
      <c r="C33" s="23"/>
      <c r="D33" s="23"/>
      <c r="E33" s="47" t="s">
        <v>115</v>
      </c>
      <c r="F33" s="32" t="s">
        <v>45</v>
      </c>
      <c r="G33" s="14"/>
      <c r="H33" s="11"/>
      <c r="I33" s="13">
        <f>I34</f>
        <v>0</v>
      </c>
      <c r="J33" s="12"/>
      <c r="K33" s="12"/>
    </row>
    <row r="34" spans="1:11" ht="12.75" hidden="1">
      <c r="A34" s="5" t="s">
        <v>43</v>
      </c>
      <c r="B34" s="22"/>
      <c r="C34" s="23"/>
      <c r="D34" s="23"/>
      <c r="E34" s="47" t="s">
        <v>115</v>
      </c>
      <c r="F34" s="32" t="s">
        <v>46</v>
      </c>
      <c r="G34" s="14"/>
      <c r="H34" s="11"/>
      <c r="I34" s="14">
        <v>0</v>
      </c>
      <c r="J34" s="12"/>
      <c r="K34" s="12"/>
    </row>
    <row r="35" spans="1:11" ht="45" hidden="1">
      <c r="A35" s="108" t="s">
        <v>126</v>
      </c>
      <c r="B35" s="22" t="s">
        <v>28</v>
      </c>
      <c r="C35" s="23" t="s">
        <v>10</v>
      </c>
      <c r="D35" s="23" t="s">
        <v>5</v>
      </c>
      <c r="E35" s="47" t="s">
        <v>115</v>
      </c>
      <c r="F35" s="24"/>
      <c r="G35" s="85" t="e">
        <f aca="true" t="shared" si="3" ref="G35:I36">G36</f>
        <v>#REF!</v>
      </c>
      <c r="H35" s="85" t="e">
        <f t="shared" si="3"/>
        <v>#REF!</v>
      </c>
      <c r="I35" s="85">
        <f t="shared" si="3"/>
        <v>0</v>
      </c>
      <c r="J35" s="12"/>
      <c r="K35" s="12"/>
    </row>
    <row r="36" spans="1:11" ht="24" customHeight="1" hidden="1">
      <c r="A36" s="55" t="s">
        <v>64</v>
      </c>
      <c r="B36" s="22" t="s">
        <v>28</v>
      </c>
      <c r="C36" s="23" t="s">
        <v>10</v>
      </c>
      <c r="D36" s="23" t="s">
        <v>5</v>
      </c>
      <c r="E36" s="47" t="s">
        <v>115</v>
      </c>
      <c r="F36" s="24" t="s">
        <v>45</v>
      </c>
      <c r="G36" s="10" t="e">
        <f t="shared" si="3"/>
        <v>#REF!</v>
      </c>
      <c r="H36" s="10" t="e">
        <f t="shared" si="3"/>
        <v>#REF!</v>
      </c>
      <c r="I36" s="10">
        <f t="shared" si="3"/>
        <v>0</v>
      </c>
      <c r="J36" s="12"/>
      <c r="K36" s="12"/>
    </row>
    <row r="37" spans="1:11" ht="12.75" hidden="1">
      <c r="A37" s="5" t="s">
        <v>43</v>
      </c>
      <c r="B37" s="22" t="s">
        <v>28</v>
      </c>
      <c r="C37" s="23" t="s">
        <v>10</v>
      </c>
      <c r="D37" s="23" t="s">
        <v>5</v>
      </c>
      <c r="E37" s="47" t="s">
        <v>115</v>
      </c>
      <c r="F37" s="32" t="s">
        <v>46</v>
      </c>
      <c r="G37" s="13" t="e">
        <f>#REF!</f>
        <v>#REF!</v>
      </c>
      <c r="H37" s="13" t="e">
        <f>#REF!</f>
        <v>#REF!</v>
      </c>
      <c r="I37" s="90">
        <v>0</v>
      </c>
      <c r="J37" s="12"/>
      <c r="K37" s="12"/>
    </row>
    <row r="38" spans="1:11" ht="12.75">
      <c r="A38" s="5" t="s">
        <v>135</v>
      </c>
      <c r="B38" s="22"/>
      <c r="C38" s="23"/>
      <c r="D38" s="23"/>
      <c r="E38" s="47" t="s">
        <v>136</v>
      </c>
      <c r="F38" s="32"/>
      <c r="G38" s="13"/>
      <c r="H38" s="13"/>
      <c r="I38" s="13">
        <f>I39+I42</f>
        <v>1320064</v>
      </c>
      <c r="J38" s="12"/>
      <c r="K38" s="12"/>
    </row>
    <row r="39" spans="1:20" ht="57" customHeight="1">
      <c r="A39" s="108" t="s">
        <v>139</v>
      </c>
      <c r="B39" s="22"/>
      <c r="C39" s="23"/>
      <c r="D39" s="23"/>
      <c r="E39" s="47" t="s">
        <v>140</v>
      </c>
      <c r="F39" s="32"/>
      <c r="G39" s="14"/>
      <c r="H39" s="11"/>
      <c r="I39" s="13">
        <f>I40</f>
        <v>1254060</v>
      </c>
      <c r="J39" s="12"/>
      <c r="K39" s="119"/>
      <c r="L39" s="120"/>
      <c r="M39" s="121"/>
      <c r="N39" s="122"/>
      <c r="O39" s="122"/>
      <c r="P39" s="123"/>
      <c r="Q39" s="124"/>
      <c r="R39" s="125"/>
      <c r="S39" s="126"/>
      <c r="T39" s="125"/>
    </row>
    <row r="40" spans="1:20" ht="22.5">
      <c r="A40" s="55" t="s">
        <v>217</v>
      </c>
      <c r="B40" s="22"/>
      <c r="C40" s="23"/>
      <c r="D40" s="23"/>
      <c r="E40" s="47" t="s">
        <v>140</v>
      </c>
      <c r="F40" s="32" t="s">
        <v>45</v>
      </c>
      <c r="G40" s="14"/>
      <c r="H40" s="11"/>
      <c r="I40" s="13">
        <f>I41</f>
        <v>1254060</v>
      </c>
      <c r="J40" s="12"/>
      <c r="K40" s="119"/>
      <c r="L40" s="127"/>
      <c r="M40" s="121"/>
      <c r="N40" s="122"/>
      <c r="O40" s="122"/>
      <c r="P40" s="123"/>
      <c r="Q40" s="124"/>
      <c r="R40" s="125"/>
      <c r="S40" s="126"/>
      <c r="T40" s="125"/>
    </row>
    <row r="41" spans="1:20" ht="12.75">
      <c r="A41" s="5" t="s">
        <v>43</v>
      </c>
      <c r="B41" s="22"/>
      <c r="C41" s="23"/>
      <c r="D41" s="23"/>
      <c r="E41" s="47" t="s">
        <v>140</v>
      </c>
      <c r="F41" s="32" t="s">
        <v>46</v>
      </c>
      <c r="G41" s="14"/>
      <c r="H41" s="11"/>
      <c r="I41" s="14">
        <f>'[4]1'!$I$398</f>
        <v>1254060</v>
      </c>
      <c r="J41" s="12"/>
      <c r="K41" s="119"/>
      <c r="L41" s="128"/>
      <c r="M41" s="121"/>
      <c r="N41" s="122"/>
      <c r="O41" s="122"/>
      <c r="P41" s="123"/>
      <c r="Q41" s="124"/>
      <c r="R41" s="125"/>
      <c r="S41" s="126"/>
      <c r="T41" s="125"/>
    </row>
    <row r="42" spans="1:11" ht="57" customHeight="1">
      <c r="A42" s="108" t="s">
        <v>137</v>
      </c>
      <c r="B42" s="22"/>
      <c r="C42" s="23"/>
      <c r="D42" s="23"/>
      <c r="E42" s="47" t="s">
        <v>138</v>
      </c>
      <c r="F42" s="32"/>
      <c r="G42" s="14"/>
      <c r="H42" s="11"/>
      <c r="I42" s="13">
        <f>I43</f>
        <v>66004</v>
      </c>
      <c r="J42" s="12"/>
      <c r="K42" s="119"/>
    </row>
    <row r="43" spans="1:11" ht="22.5">
      <c r="A43" s="55" t="s">
        <v>217</v>
      </c>
      <c r="B43" s="22"/>
      <c r="C43" s="23"/>
      <c r="D43" s="23"/>
      <c r="E43" s="47" t="s">
        <v>138</v>
      </c>
      <c r="F43" s="32" t="s">
        <v>45</v>
      </c>
      <c r="G43" s="14"/>
      <c r="H43" s="11"/>
      <c r="I43" s="13">
        <f>I44</f>
        <v>66004</v>
      </c>
      <c r="J43" s="12"/>
      <c r="K43" s="12"/>
    </row>
    <row r="44" spans="1:11" ht="12.75">
      <c r="A44" s="5" t="s">
        <v>43</v>
      </c>
      <c r="B44" s="22"/>
      <c r="C44" s="23"/>
      <c r="D44" s="23"/>
      <c r="E44" s="47" t="s">
        <v>138</v>
      </c>
      <c r="F44" s="32" t="s">
        <v>46</v>
      </c>
      <c r="G44" s="14"/>
      <c r="H44" s="11"/>
      <c r="I44" s="14">
        <f>'[4]1'!$I$402</f>
        <v>66004</v>
      </c>
      <c r="J44" s="12"/>
      <c r="K44" s="12"/>
    </row>
    <row r="45" spans="1:11" ht="12.75" hidden="1">
      <c r="A45" s="73" t="s">
        <v>25</v>
      </c>
      <c r="B45" s="74" t="s">
        <v>28</v>
      </c>
      <c r="C45" s="79" t="s">
        <v>27</v>
      </c>
      <c r="D45" s="79"/>
      <c r="E45" s="80"/>
      <c r="F45" s="81"/>
      <c r="G45" s="82" t="e">
        <f>G46</f>
        <v>#REF!</v>
      </c>
      <c r="H45" s="82" t="e">
        <f>H46</f>
        <v>#REF!</v>
      </c>
      <c r="I45" s="82">
        <f>I46</f>
        <v>5709551.4</v>
      </c>
      <c r="J45" s="82"/>
      <c r="K45" s="82"/>
    </row>
    <row r="46" spans="1:11" ht="12.75" hidden="1">
      <c r="A46" s="56" t="s">
        <v>26</v>
      </c>
      <c r="B46" s="20" t="s">
        <v>28</v>
      </c>
      <c r="C46" s="41" t="s">
        <v>27</v>
      </c>
      <c r="D46" s="41" t="s">
        <v>5</v>
      </c>
      <c r="E46" s="51"/>
      <c r="F46" s="42"/>
      <c r="G46" s="9" t="e">
        <f>G47+G55</f>
        <v>#REF!</v>
      </c>
      <c r="H46" s="9" t="e">
        <f>H47+H55</f>
        <v>#REF!</v>
      </c>
      <c r="I46" s="9">
        <f>I47</f>
        <v>5709551.4</v>
      </c>
      <c r="J46" s="9"/>
      <c r="K46" s="9"/>
    </row>
    <row r="47" spans="1:12" ht="22.5">
      <c r="A47" s="61" t="s">
        <v>239</v>
      </c>
      <c r="B47" s="36" t="s">
        <v>28</v>
      </c>
      <c r="C47" s="26" t="s">
        <v>27</v>
      </c>
      <c r="D47" s="26" t="s">
        <v>5</v>
      </c>
      <c r="E47" s="49" t="s">
        <v>141</v>
      </c>
      <c r="F47" s="39"/>
      <c r="G47" s="15">
        <f>G50</f>
        <v>0</v>
      </c>
      <c r="H47" s="15" t="e">
        <f>H49+#REF!</f>
        <v>#REF!</v>
      </c>
      <c r="I47" s="15">
        <f>I49+I55</f>
        <v>5709551.4</v>
      </c>
      <c r="J47" s="15"/>
      <c r="K47" s="15"/>
      <c r="L47" s="146" t="s">
        <v>263</v>
      </c>
    </row>
    <row r="48" spans="1:12" ht="24" customHeight="1">
      <c r="A48" s="3" t="s">
        <v>143</v>
      </c>
      <c r="B48" s="22" t="s">
        <v>28</v>
      </c>
      <c r="C48" s="41" t="s">
        <v>27</v>
      </c>
      <c r="D48" s="41" t="s">
        <v>5</v>
      </c>
      <c r="E48" s="47" t="s">
        <v>142</v>
      </c>
      <c r="F48" s="24"/>
      <c r="G48" s="85">
        <f aca="true" t="shared" si="4" ref="G48:H56">G49</f>
        <v>0</v>
      </c>
      <c r="H48" s="85">
        <f t="shared" si="4"/>
        <v>0</v>
      </c>
      <c r="I48" s="85">
        <f>I49</f>
        <v>3932551.4</v>
      </c>
      <c r="J48" s="85"/>
      <c r="K48" s="85"/>
      <c r="L48" s="146" t="s">
        <v>264</v>
      </c>
    </row>
    <row r="49" spans="1:12" ht="12.75">
      <c r="A49" s="3" t="s">
        <v>134</v>
      </c>
      <c r="B49" s="22" t="s">
        <v>28</v>
      </c>
      <c r="C49" s="41" t="s">
        <v>27</v>
      </c>
      <c r="D49" s="41" t="s">
        <v>5</v>
      </c>
      <c r="E49" s="47" t="s">
        <v>145</v>
      </c>
      <c r="F49" s="24"/>
      <c r="G49" s="85">
        <f t="shared" si="4"/>
        <v>0</v>
      </c>
      <c r="H49" s="85">
        <f t="shared" si="4"/>
        <v>0</v>
      </c>
      <c r="I49" s="85">
        <f>I50</f>
        <v>3932551.4</v>
      </c>
      <c r="J49" s="85"/>
      <c r="K49" s="85"/>
      <c r="L49" s="146" t="s">
        <v>265</v>
      </c>
    </row>
    <row r="50" spans="1:12" ht="22.5" customHeight="1">
      <c r="A50" s="55" t="s">
        <v>217</v>
      </c>
      <c r="B50" s="22" t="s">
        <v>28</v>
      </c>
      <c r="C50" s="41" t="s">
        <v>27</v>
      </c>
      <c r="D50" s="41" t="s">
        <v>5</v>
      </c>
      <c r="E50" s="47" t="s">
        <v>145</v>
      </c>
      <c r="F50" s="24" t="s">
        <v>45</v>
      </c>
      <c r="G50" s="10">
        <f t="shared" si="4"/>
        <v>0</v>
      </c>
      <c r="H50" s="10">
        <f t="shared" si="4"/>
        <v>0</v>
      </c>
      <c r="I50" s="10">
        <f>I51</f>
        <v>3932551.4</v>
      </c>
      <c r="J50" s="10"/>
      <c r="K50" s="10"/>
      <c r="L50" s="146"/>
    </row>
    <row r="51" spans="1:12" ht="12.75">
      <c r="A51" s="5" t="s">
        <v>43</v>
      </c>
      <c r="B51" s="22" t="s">
        <v>28</v>
      </c>
      <c r="C51" s="41" t="s">
        <v>27</v>
      </c>
      <c r="D51" s="41" t="s">
        <v>5</v>
      </c>
      <c r="E51" s="47" t="s">
        <v>145</v>
      </c>
      <c r="F51" s="32" t="s">
        <v>46</v>
      </c>
      <c r="G51" s="13">
        <f t="shared" si="4"/>
        <v>0</v>
      </c>
      <c r="H51" s="13">
        <f t="shared" si="4"/>
        <v>0</v>
      </c>
      <c r="I51" s="90">
        <f>'[4]1'!$I$430+'[4]1'!$I$435</f>
        <v>3932551.4</v>
      </c>
      <c r="J51" s="12"/>
      <c r="K51" s="12"/>
      <c r="L51" s="146"/>
    </row>
    <row r="52" spans="1:12" ht="36.75" customHeight="1" hidden="1">
      <c r="A52" s="55" t="s">
        <v>63</v>
      </c>
      <c r="B52" s="22" t="s">
        <v>28</v>
      </c>
      <c r="C52" s="41" t="s">
        <v>27</v>
      </c>
      <c r="D52" s="41" t="s">
        <v>5</v>
      </c>
      <c r="E52" s="47" t="s">
        <v>145</v>
      </c>
      <c r="F52" s="32" t="s">
        <v>44</v>
      </c>
      <c r="G52" s="14"/>
      <c r="H52" s="11"/>
      <c r="I52" s="14">
        <v>0</v>
      </c>
      <c r="J52" s="12"/>
      <c r="K52" s="12"/>
      <c r="L52" s="146"/>
    </row>
    <row r="53" spans="1:12" ht="12.75">
      <c r="A53" s="55" t="s">
        <v>55</v>
      </c>
      <c r="B53" s="22" t="s">
        <v>28</v>
      </c>
      <c r="C53" s="41" t="s">
        <v>27</v>
      </c>
      <c r="D53" s="41" t="s">
        <v>5</v>
      </c>
      <c r="E53" s="47" t="s">
        <v>146</v>
      </c>
      <c r="F53" s="32" t="s">
        <v>46</v>
      </c>
      <c r="G53" s="14"/>
      <c r="H53" s="11"/>
      <c r="I53" s="14">
        <f>'[5]1'!$I$437</f>
        <v>18000</v>
      </c>
      <c r="J53" s="12"/>
      <c r="K53" s="12"/>
      <c r="L53" s="146"/>
    </row>
    <row r="54" spans="1:12" ht="22.5">
      <c r="A54" s="55" t="s">
        <v>269</v>
      </c>
      <c r="B54" s="22"/>
      <c r="C54" s="41"/>
      <c r="D54" s="41"/>
      <c r="E54" s="47" t="s">
        <v>142</v>
      </c>
      <c r="F54" s="24"/>
      <c r="G54" s="85" t="e">
        <f t="shared" si="4"/>
        <v>#REF!</v>
      </c>
      <c r="H54" s="85" t="e">
        <f t="shared" si="4"/>
        <v>#REF!</v>
      </c>
      <c r="I54" s="85">
        <f>I55</f>
        <v>1777000</v>
      </c>
      <c r="J54" s="12"/>
      <c r="K54" s="12"/>
      <c r="L54" s="146"/>
    </row>
    <row r="55" spans="1:12" ht="12.75">
      <c r="A55" s="55" t="s">
        <v>144</v>
      </c>
      <c r="B55" s="22" t="s">
        <v>28</v>
      </c>
      <c r="C55" s="41" t="s">
        <v>27</v>
      </c>
      <c r="D55" s="41" t="s">
        <v>5</v>
      </c>
      <c r="E55" s="47" t="s">
        <v>146</v>
      </c>
      <c r="F55" s="24"/>
      <c r="G55" s="85" t="e">
        <f t="shared" si="4"/>
        <v>#REF!</v>
      </c>
      <c r="H55" s="85" t="e">
        <f t="shared" si="4"/>
        <v>#REF!</v>
      </c>
      <c r="I55" s="85">
        <f>I56</f>
        <v>1777000</v>
      </c>
      <c r="J55" s="12"/>
      <c r="K55" s="12"/>
      <c r="L55" s="146"/>
    </row>
    <row r="56" spans="1:12" ht="24" customHeight="1">
      <c r="A56" s="55" t="s">
        <v>268</v>
      </c>
      <c r="B56" s="22" t="s">
        <v>28</v>
      </c>
      <c r="C56" s="41" t="s">
        <v>27</v>
      </c>
      <c r="D56" s="41" t="s">
        <v>5</v>
      </c>
      <c r="E56" s="47" t="s">
        <v>146</v>
      </c>
      <c r="F56" s="32" t="s">
        <v>97</v>
      </c>
      <c r="G56" s="10" t="e">
        <f t="shared" si="4"/>
        <v>#REF!</v>
      </c>
      <c r="H56" s="10" t="e">
        <f t="shared" si="4"/>
        <v>#REF!</v>
      </c>
      <c r="I56" s="10">
        <f>I57</f>
        <v>1777000</v>
      </c>
      <c r="J56" s="12"/>
      <c r="K56" s="12"/>
      <c r="L56" s="146" t="s">
        <v>266</v>
      </c>
    </row>
    <row r="57" spans="1:12" ht="12.75">
      <c r="A57" s="5" t="s">
        <v>95</v>
      </c>
      <c r="B57" s="22" t="s">
        <v>28</v>
      </c>
      <c r="C57" s="41" t="s">
        <v>27</v>
      </c>
      <c r="D57" s="41" t="s">
        <v>5</v>
      </c>
      <c r="E57" s="47" t="s">
        <v>146</v>
      </c>
      <c r="F57" s="32" t="s">
        <v>109</v>
      </c>
      <c r="G57" s="13" t="e">
        <f>#REF!</f>
        <v>#REF!</v>
      </c>
      <c r="H57" s="13" t="e">
        <f>#REF!</f>
        <v>#REF!</v>
      </c>
      <c r="I57" s="90">
        <f>'[4]1'!$I$442</f>
        <v>1777000</v>
      </c>
      <c r="J57" s="12"/>
      <c r="K57" s="12"/>
      <c r="L57" s="146" t="s">
        <v>267</v>
      </c>
    </row>
    <row r="58" spans="1:11" ht="33.75">
      <c r="A58" s="61" t="s">
        <v>260</v>
      </c>
      <c r="B58" s="36" t="s">
        <v>28</v>
      </c>
      <c r="C58" s="26" t="s">
        <v>27</v>
      </c>
      <c r="D58" s="26" t="s">
        <v>5</v>
      </c>
      <c r="E58" s="49" t="s">
        <v>258</v>
      </c>
      <c r="F58" s="39"/>
      <c r="G58" s="15">
        <f>G61</f>
        <v>0</v>
      </c>
      <c r="H58" s="15" t="e">
        <f>H60+#REF!</f>
        <v>#REF!</v>
      </c>
      <c r="I58" s="15">
        <f>I59</f>
        <v>5000</v>
      </c>
      <c r="J58" s="15"/>
      <c r="K58" s="15"/>
    </row>
    <row r="59" spans="1:11" ht="12.75">
      <c r="A59" s="3" t="s">
        <v>261</v>
      </c>
      <c r="B59" s="22" t="s">
        <v>28</v>
      </c>
      <c r="C59" s="41" t="s">
        <v>27</v>
      </c>
      <c r="D59" s="41" t="s">
        <v>5</v>
      </c>
      <c r="E59" s="47" t="s">
        <v>259</v>
      </c>
      <c r="F59" s="24"/>
      <c r="G59" s="85">
        <f>G60</f>
        <v>0</v>
      </c>
      <c r="H59" s="85">
        <f>H60</f>
        <v>0</v>
      </c>
      <c r="I59" s="85">
        <f>I60</f>
        <v>5000</v>
      </c>
      <c r="J59" s="85"/>
      <c r="K59" s="85"/>
    </row>
    <row r="60" spans="1:11" ht="12.75">
      <c r="A60" s="3" t="s">
        <v>132</v>
      </c>
      <c r="B60" s="22" t="s">
        <v>28</v>
      </c>
      <c r="C60" s="41" t="s">
        <v>27</v>
      </c>
      <c r="D60" s="41" t="s">
        <v>5</v>
      </c>
      <c r="E60" s="47" t="s">
        <v>262</v>
      </c>
      <c r="F60" s="24"/>
      <c r="G60" s="85">
        <f>G61</f>
        <v>0</v>
      </c>
      <c r="H60" s="85">
        <f>H61</f>
        <v>0</v>
      </c>
      <c r="I60" s="85">
        <f>I61</f>
        <v>5000</v>
      </c>
      <c r="J60" s="12"/>
      <c r="K60" s="12"/>
    </row>
    <row r="61" spans="1:11" ht="22.5">
      <c r="A61" s="3" t="s">
        <v>64</v>
      </c>
      <c r="B61" s="22"/>
      <c r="C61" s="41"/>
      <c r="D61" s="41"/>
      <c r="E61" s="47" t="s">
        <v>262</v>
      </c>
      <c r="F61" s="32" t="s">
        <v>45</v>
      </c>
      <c r="G61" s="13"/>
      <c r="H61" s="13"/>
      <c r="I61" s="13">
        <f>I62</f>
        <v>5000</v>
      </c>
      <c r="J61" s="12"/>
      <c r="K61" s="12"/>
    </row>
    <row r="62" spans="1:11" ht="12.75">
      <c r="A62" s="5" t="s">
        <v>43</v>
      </c>
      <c r="B62" s="22"/>
      <c r="C62" s="41"/>
      <c r="D62" s="41"/>
      <c r="E62" s="47" t="s">
        <v>262</v>
      </c>
      <c r="F62" s="32" t="s">
        <v>46</v>
      </c>
      <c r="G62" s="13"/>
      <c r="H62" s="13"/>
      <c r="I62" s="90">
        <v>5000</v>
      </c>
      <c r="J62" s="12"/>
      <c r="K62" s="12"/>
    </row>
    <row r="63" spans="1:11" ht="22.5">
      <c r="A63" s="61" t="s">
        <v>240</v>
      </c>
      <c r="B63" s="36" t="s">
        <v>28</v>
      </c>
      <c r="C63" s="37" t="s">
        <v>5</v>
      </c>
      <c r="D63" s="37" t="s">
        <v>24</v>
      </c>
      <c r="E63" s="50" t="s">
        <v>147</v>
      </c>
      <c r="F63" s="39"/>
      <c r="G63" s="15" t="e">
        <f>G65</f>
        <v>#REF!</v>
      </c>
      <c r="H63" s="15" t="e">
        <f>H65</f>
        <v>#REF!</v>
      </c>
      <c r="I63" s="15">
        <f>I65</f>
        <v>655166.72</v>
      </c>
      <c r="J63" s="15"/>
      <c r="K63" s="15"/>
    </row>
    <row r="64" spans="1:11" ht="12.75">
      <c r="A64" s="3" t="s">
        <v>148</v>
      </c>
      <c r="B64" s="22" t="s">
        <v>28</v>
      </c>
      <c r="C64" s="23" t="s">
        <v>5</v>
      </c>
      <c r="D64" s="23" t="s">
        <v>24</v>
      </c>
      <c r="E64" s="46" t="s">
        <v>149</v>
      </c>
      <c r="F64" s="24"/>
      <c r="G64" s="10" t="e">
        <f aca="true" t="shared" si="5" ref="G64:H68">G65</f>
        <v>#REF!</v>
      </c>
      <c r="H64" s="10" t="e">
        <f t="shared" si="5"/>
        <v>#REF!</v>
      </c>
      <c r="I64" s="10">
        <f>I65</f>
        <v>655166.72</v>
      </c>
      <c r="J64" s="10"/>
      <c r="K64" s="10"/>
    </row>
    <row r="65" spans="1:11" ht="12.75">
      <c r="A65" s="3" t="s">
        <v>144</v>
      </c>
      <c r="B65" s="22" t="s">
        <v>28</v>
      </c>
      <c r="C65" s="23" t="s">
        <v>5</v>
      </c>
      <c r="D65" s="23" t="s">
        <v>24</v>
      </c>
      <c r="E65" s="46" t="s">
        <v>150</v>
      </c>
      <c r="F65" s="24"/>
      <c r="G65" s="10" t="e">
        <f t="shared" si="5"/>
        <v>#REF!</v>
      </c>
      <c r="H65" s="10" t="e">
        <f t="shared" si="5"/>
        <v>#REF!</v>
      </c>
      <c r="I65" s="10">
        <f>I66+I68</f>
        <v>655166.72</v>
      </c>
      <c r="J65" s="10"/>
      <c r="K65" s="10"/>
    </row>
    <row r="66" spans="1:12" ht="12.75">
      <c r="A66" s="55" t="s">
        <v>218</v>
      </c>
      <c r="B66" s="22" t="s">
        <v>28</v>
      </c>
      <c r="C66" s="23" t="s">
        <v>5</v>
      </c>
      <c r="D66" s="23" t="s">
        <v>24</v>
      </c>
      <c r="E66" s="46" t="s">
        <v>150</v>
      </c>
      <c r="F66" s="24" t="s">
        <v>33</v>
      </c>
      <c r="G66" s="10" t="e">
        <f t="shared" si="5"/>
        <v>#REF!</v>
      </c>
      <c r="H66" s="10" t="e">
        <f t="shared" si="5"/>
        <v>#REF!</v>
      </c>
      <c r="I66" s="10">
        <f>I67</f>
        <v>653066.72</v>
      </c>
      <c r="J66" s="10"/>
      <c r="K66" s="10"/>
      <c r="L66" s="19"/>
    </row>
    <row r="67" spans="1:11" ht="22.5">
      <c r="A67" s="3" t="s">
        <v>219</v>
      </c>
      <c r="B67" s="22" t="s">
        <v>28</v>
      </c>
      <c r="C67" s="23" t="s">
        <v>5</v>
      </c>
      <c r="D67" s="23" t="s">
        <v>24</v>
      </c>
      <c r="E67" s="46" t="s">
        <v>150</v>
      </c>
      <c r="F67" s="24" t="s">
        <v>35</v>
      </c>
      <c r="G67" s="10" t="e">
        <f>#REF!</f>
        <v>#REF!</v>
      </c>
      <c r="H67" s="10" t="e">
        <f>#REF!</f>
        <v>#REF!</v>
      </c>
      <c r="I67" s="91">
        <f>'[4]1'!$I$66+'[4]1'!$I$230+'[4]1'!$I$303</f>
        <v>653066.72</v>
      </c>
      <c r="J67" s="10"/>
      <c r="K67" s="10"/>
    </row>
    <row r="68" spans="1:11" ht="12.75">
      <c r="A68" s="55" t="s">
        <v>38</v>
      </c>
      <c r="B68" s="22" t="s">
        <v>28</v>
      </c>
      <c r="C68" s="23" t="s">
        <v>5</v>
      </c>
      <c r="D68" s="23" t="s">
        <v>24</v>
      </c>
      <c r="E68" s="46" t="s">
        <v>150</v>
      </c>
      <c r="F68" s="32" t="s">
        <v>39</v>
      </c>
      <c r="G68" s="10" t="e">
        <f t="shared" si="5"/>
        <v>#REF!</v>
      </c>
      <c r="H68" s="10" t="e">
        <f t="shared" si="5"/>
        <v>#REF!</v>
      </c>
      <c r="I68" s="10">
        <f>I69</f>
        <v>2100</v>
      </c>
      <c r="J68" s="10"/>
      <c r="K68" s="10"/>
    </row>
    <row r="69" spans="1:11" ht="12.75">
      <c r="A69" s="55" t="s">
        <v>122</v>
      </c>
      <c r="B69" s="22" t="s">
        <v>28</v>
      </c>
      <c r="C69" s="23" t="s">
        <v>5</v>
      </c>
      <c r="D69" s="23" t="s">
        <v>24</v>
      </c>
      <c r="E69" s="46" t="s">
        <v>150</v>
      </c>
      <c r="F69" s="32" t="s">
        <v>121</v>
      </c>
      <c r="G69" s="10" t="e">
        <f>#REF!</f>
        <v>#REF!</v>
      </c>
      <c r="H69" s="10" t="e">
        <f>#REF!</f>
        <v>#REF!</v>
      </c>
      <c r="I69" s="91">
        <f>'[3]1'!$I$69</f>
        <v>2100</v>
      </c>
      <c r="J69" s="10"/>
      <c r="K69" s="10"/>
    </row>
    <row r="70" spans="1:11" ht="22.5">
      <c r="A70" s="61" t="s">
        <v>241</v>
      </c>
      <c r="B70" s="36" t="s">
        <v>28</v>
      </c>
      <c r="C70" s="37" t="s">
        <v>5</v>
      </c>
      <c r="D70" s="37" t="s">
        <v>24</v>
      </c>
      <c r="E70" s="50" t="s">
        <v>151</v>
      </c>
      <c r="F70" s="38"/>
      <c r="G70" s="15" t="e">
        <f>#REF!</f>
        <v>#REF!</v>
      </c>
      <c r="H70" s="15" t="e">
        <f>#REF!</f>
        <v>#REF!</v>
      </c>
      <c r="I70" s="15">
        <f>I72</f>
        <v>1166830.19</v>
      </c>
      <c r="J70" s="15"/>
      <c r="K70" s="15"/>
    </row>
    <row r="71" spans="1:11" ht="13.5" customHeight="1">
      <c r="A71" s="3" t="s">
        <v>152</v>
      </c>
      <c r="B71" s="22" t="s">
        <v>28</v>
      </c>
      <c r="C71" s="23" t="s">
        <v>5</v>
      </c>
      <c r="D71" s="23" t="s">
        <v>24</v>
      </c>
      <c r="E71" s="46" t="s">
        <v>153</v>
      </c>
      <c r="F71" s="24"/>
      <c r="G71" s="10" t="e">
        <f>#REF!</f>
        <v>#REF!</v>
      </c>
      <c r="H71" s="10" t="e">
        <f>#REF!</f>
        <v>#REF!</v>
      </c>
      <c r="I71" s="10">
        <f>I72</f>
        <v>1166830.19</v>
      </c>
      <c r="J71" s="10"/>
      <c r="K71" s="10"/>
    </row>
    <row r="72" spans="1:11" ht="12.75">
      <c r="A72" s="3" t="s">
        <v>144</v>
      </c>
      <c r="B72" s="22" t="s">
        <v>28</v>
      </c>
      <c r="C72" s="23" t="s">
        <v>5</v>
      </c>
      <c r="D72" s="23" t="s">
        <v>24</v>
      </c>
      <c r="E72" s="46" t="s">
        <v>154</v>
      </c>
      <c r="F72" s="24"/>
      <c r="G72" s="10" t="e">
        <f>#REF!</f>
        <v>#REF!</v>
      </c>
      <c r="H72" s="10" t="e">
        <f>#REF!</f>
        <v>#REF!</v>
      </c>
      <c r="I72" s="10">
        <f>I73</f>
        <v>1166830.19</v>
      </c>
      <c r="J72" s="10"/>
      <c r="K72" s="10"/>
    </row>
    <row r="73" spans="1:11" ht="12.75">
      <c r="A73" s="55" t="s">
        <v>218</v>
      </c>
      <c r="B73" s="22" t="s">
        <v>28</v>
      </c>
      <c r="C73" s="23" t="s">
        <v>5</v>
      </c>
      <c r="D73" s="23" t="s">
        <v>24</v>
      </c>
      <c r="E73" s="46" t="s">
        <v>154</v>
      </c>
      <c r="F73" s="24" t="s">
        <v>33</v>
      </c>
      <c r="G73" s="10" t="e">
        <f>G74</f>
        <v>#REF!</v>
      </c>
      <c r="H73" s="10" t="e">
        <f>H74</f>
        <v>#REF!</v>
      </c>
      <c r="I73" s="10">
        <f>I74</f>
        <v>1166830.19</v>
      </c>
      <c r="J73" s="10"/>
      <c r="K73" s="10"/>
    </row>
    <row r="74" spans="1:11" ht="22.5">
      <c r="A74" s="3" t="s">
        <v>219</v>
      </c>
      <c r="B74" s="22" t="s">
        <v>28</v>
      </c>
      <c r="C74" s="23" t="s">
        <v>5</v>
      </c>
      <c r="D74" s="23" t="s">
        <v>24</v>
      </c>
      <c r="E74" s="46" t="s">
        <v>154</v>
      </c>
      <c r="F74" s="24" t="s">
        <v>35</v>
      </c>
      <c r="G74" s="10" t="e">
        <f>#REF!</f>
        <v>#REF!</v>
      </c>
      <c r="H74" s="10" t="e">
        <f>#REF!</f>
        <v>#REF!</v>
      </c>
      <c r="I74" s="91">
        <f>'[4]1'!$I$313</f>
        <v>1166830.19</v>
      </c>
      <c r="J74" s="62"/>
      <c r="K74" s="10"/>
    </row>
    <row r="75" spans="1:11" ht="33.75">
      <c r="A75" s="61" t="s">
        <v>242</v>
      </c>
      <c r="B75" s="36" t="s">
        <v>28</v>
      </c>
      <c r="C75" s="37" t="s">
        <v>5</v>
      </c>
      <c r="D75" s="37" t="s">
        <v>24</v>
      </c>
      <c r="E75" s="50" t="s">
        <v>155</v>
      </c>
      <c r="F75" s="38"/>
      <c r="G75" s="15" t="e">
        <f>G78</f>
        <v>#REF!</v>
      </c>
      <c r="H75" s="15" t="e">
        <f>H78</f>
        <v>#REF!</v>
      </c>
      <c r="I75" s="15">
        <f>I78</f>
        <v>30000</v>
      </c>
      <c r="J75" s="63"/>
      <c r="K75" s="15"/>
    </row>
    <row r="76" spans="1:11" ht="22.5">
      <c r="A76" s="3" t="s">
        <v>156</v>
      </c>
      <c r="B76" s="22" t="s">
        <v>28</v>
      </c>
      <c r="C76" s="23" t="s">
        <v>5</v>
      </c>
      <c r="D76" s="23" t="s">
        <v>24</v>
      </c>
      <c r="E76" s="46" t="s">
        <v>157</v>
      </c>
      <c r="F76" s="24"/>
      <c r="G76" s="10" t="e">
        <f aca="true" t="shared" si="6" ref="G76:I78">G77</f>
        <v>#REF!</v>
      </c>
      <c r="H76" s="10" t="e">
        <f t="shared" si="6"/>
        <v>#REF!</v>
      </c>
      <c r="I76" s="10">
        <f>I77</f>
        <v>30000</v>
      </c>
      <c r="J76" s="62"/>
      <c r="K76" s="10"/>
    </row>
    <row r="77" spans="1:11" ht="12.75">
      <c r="A77" s="3" t="s">
        <v>132</v>
      </c>
      <c r="B77" s="22" t="s">
        <v>28</v>
      </c>
      <c r="C77" s="23" t="s">
        <v>5</v>
      </c>
      <c r="D77" s="23" t="s">
        <v>24</v>
      </c>
      <c r="E77" s="46" t="s">
        <v>158</v>
      </c>
      <c r="F77" s="24"/>
      <c r="G77" s="10" t="e">
        <f t="shared" si="6"/>
        <v>#REF!</v>
      </c>
      <c r="H77" s="10" t="e">
        <f t="shared" si="6"/>
        <v>#REF!</v>
      </c>
      <c r="I77" s="10">
        <f>I78</f>
        <v>30000</v>
      </c>
      <c r="J77" s="62"/>
      <c r="K77" s="10"/>
    </row>
    <row r="78" spans="1:11" ht="12.75">
      <c r="A78" s="55" t="s">
        <v>218</v>
      </c>
      <c r="B78" s="22" t="s">
        <v>28</v>
      </c>
      <c r="C78" s="23" t="s">
        <v>5</v>
      </c>
      <c r="D78" s="23" t="s">
        <v>24</v>
      </c>
      <c r="E78" s="46" t="s">
        <v>158</v>
      </c>
      <c r="F78" s="24" t="s">
        <v>33</v>
      </c>
      <c r="G78" s="10" t="e">
        <f t="shared" si="6"/>
        <v>#REF!</v>
      </c>
      <c r="H78" s="10" t="e">
        <f t="shared" si="6"/>
        <v>#REF!</v>
      </c>
      <c r="I78" s="10">
        <f t="shared" si="6"/>
        <v>30000</v>
      </c>
      <c r="J78" s="62"/>
      <c r="K78" s="10"/>
    </row>
    <row r="79" spans="1:11" ht="22.5">
      <c r="A79" s="3" t="s">
        <v>219</v>
      </c>
      <c r="B79" s="22" t="s">
        <v>28</v>
      </c>
      <c r="C79" s="23" t="s">
        <v>5</v>
      </c>
      <c r="D79" s="23" t="s">
        <v>24</v>
      </c>
      <c r="E79" s="46" t="s">
        <v>158</v>
      </c>
      <c r="F79" s="24" t="s">
        <v>35</v>
      </c>
      <c r="G79" s="10" t="e">
        <f>#REF!</f>
        <v>#REF!</v>
      </c>
      <c r="H79" s="10" t="e">
        <f>#REF!</f>
        <v>#REF!</v>
      </c>
      <c r="I79" s="91">
        <f>'[3]1'!$I$143</f>
        <v>30000</v>
      </c>
      <c r="J79" s="62"/>
      <c r="K79" s="10"/>
    </row>
    <row r="80" spans="1:11" ht="22.5">
      <c r="A80" s="61" t="s">
        <v>243</v>
      </c>
      <c r="B80" s="36" t="s">
        <v>28</v>
      </c>
      <c r="C80" s="36" t="s">
        <v>5</v>
      </c>
      <c r="D80" s="36" t="s">
        <v>27</v>
      </c>
      <c r="E80" s="50" t="s">
        <v>159</v>
      </c>
      <c r="F80" s="86"/>
      <c r="G80" s="87">
        <f aca="true" t="shared" si="7" ref="G80:I81">G84</f>
        <v>0</v>
      </c>
      <c r="H80" s="87">
        <f t="shared" si="7"/>
        <v>0</v>
      </c>
      <c r="I80" s="87">
        <f t="shared" si="7"/>
        <v>34000</v>
      </c>
      <c r="J80" s="7"/>
      <c r="K80" s="7"/>
    </row>
    <row r="81" spans="1:11" ht="21.75" customHeight="1">
      <c r="A81" s="3" t="s">
        <v>251</v>
      </c>
      <c r="B81" s="22" t="s">
        <v>28</v>
      </c>
      <c r="C81" s="22" t="s">
        <v>5</v>
      </c>
      <c r="D81" s="22" t="s">
        <v>27</v>
      </c>
      <c r="E81" s="46" t="s">
        <v>160</v>
      </c>
      <c r="F81" s="32"/>
      <c r="G81" s="13">
        <f t="shared" si="7"/>
        <v>0</v>
      </c>
      <c r="H81" s="13">
        <f t="shared" si="7"/>
        <v>0</v>
      </c>
      <c r="I81" s="13">
        <f t="shared" si="7"/>
        <v>34000</v>
      </c>
      <c r="J81" s="9"/>
      <c r="K81" s="9"/>
    </row>
    <row r="82" spans="1:11" ht="12.75" customHeight="1">
      <c r="A82" s="3" t="s">
        <v>163</v>
      </c>
      <c r="B82" s="22" t="s">
        <v>28</v>
      </c>
      <c r="C82" s="23" t="s">
        <v>5</v>
      </c>
      <c r="D82" s="23" t="s">
        <v>27</v>
      </c>
      <c r="E82" s="46" t="s">
        <v>161</v>
      </c>
      <c r="F82" s="24"/>
      <c r="G82" s="10">
        <f aca="true" t="shared" si="8" ref="G82:I84">G83</f>
        <v>0</v>
      </c>
      <c r="H82" s="10">
        <f t="shared" si="8"/>
        <v>0</v>
      </c>
      <c r="I82" s="10">
        <f t="shared" si="8"/>
        <v>34000</v>
      </c>
      <c r="J82" s="10"/>
      <c r="K82" s="10"/>
    </row>
    <row r="83" spans="1:11" ht="16.5" customHeight="1">
      <c r="A83" s="3" t="s">
        <v>132</v>
      </c>
      <c r="B83" s="22" t="s">
        <v>28</v>
      </c>
      <c r="C83" s="23" t="s">
        <v>5</v>
      </c>
      <c r="D83" s="23" t="s">
        <v>27</v>
      </c>
      <c r="E83" s="46" t="s">
        <v>162</v>
      </c>
      <c r="F83" s="24"/>
      <c r="G83" s="10">
        <f t="shared" si="8"/>
        <v>0</v>
      </c>
      <c r="H83" s="10">
        <f t="shared" si="8"/>
        <v>0</v>
      </c>
      <c r="I83" s="10">
        <f t="shared" si="8"/>
        <v>34000</v>
      </c>
      <c r="J83" s="10"/>
      <c r="K83" s="10"/>
    </row>
    <row r="84" spans="1:11" ht="12.75">
      <c r="A84" s="5" t="s">
        <v>38</v>
      </c>
      <c r="B84" s="22" t="s">
        <v>28</v>
      </c>
      <c r="C84" s="23" t="s">
        <v>5</v>
      </c>
      <c r="D84" s="23" t="s">
        <v>27</v>
      </c>
      <c r="E84" s="46" t="s">
        <v>162</v>
      </c>
      <c r="F84" s="24" t="s">
        <v>39</v>
      </c>
      <c r="G84" s="10">
        <f t="shared" si="8"/>
        <v>0</v>
      </c>
      <c r="H84" s="10">
        <f t="shared" si="8"/>
        <v>0</v>
      </c>
      <c r="I84" s="10">
        <f t="shared" si="8"/>
        <v>34000</v>
      </c>
      <c r="J84" s="10"/>
      <c r="K84" s="10"/>
    </row>
    <row r="85" spans="1:11" ht="12.75">
      <c r="A85" s="5" t="s">
        <v>40</v>
      </c>
      <c r="B85" s="22" t="s">
        <v>28</v>
      </c>
      <c r="C85" s="23" t="s">
        <v>5</v>
      </c>
      <c r="D85" s="23" t="s">
        <v>27</v>
      </c>
      <c r="E85" s="46" t="s">
        <v>162</v>
      </c>
      <c r="F85" s="24" t="s">
        <v>41</v>
      </c>
      <c r="G85" s="11"/>
      <c r="H85" s="11"/>
      <c r="I85" s="11">
        <f>'[3]1'!$I$60</f>
        <v>34000</v>
      </c>
      <c r="J85" s="10"/>
      <c r="K85" s="10"/>
    </row>
    <row r="86" spans="1:11" s="18" customFormat="1" ht="49.5" customHeight="1" hidden="1">
      <c r="A86" s="3" t="s">
        <v>120</v>
      </c>
      <c r="B86" s="22" t="s">
        <v>28</v>
      </c>
      <c r="C86" s="23" t="s">
        <v>57</v>
      </c>
      <c r="D86" s="23" t="s">
        <v>13</v>
      </c>
      <c r="E86" s="72" t="s">
        <v>85</v>
      </c>
      <c r="F86" s="24"/>
      <c r="G86" s="13" t="e">
        <f>#REF!</f>
        <v>#REF!</v>
      </c>
      <c r="H86" s="13" t="e">
        <f>#REF!</f>
        <v>#REF!</v>
      </c>
      <c r="I86" s="13">
        <f>I87</f>
        <v>18000</v>
      </c>
      <c r="J86" s="10"/>
      <c r="K86" s="10"/>
    </row>
    <row r="87" spans="1:11" s="18" customFormat="1" ht="60" customHeight="1" hidden="1">
      <c r="A87" s="3" t="s">
        <v>119</v>
      </c>
      <c r="B87" s="22" t="s">
        <v>28</v>
      </c>
      <c r="C87" s="23" t="s">
        <v>57</v>
      </c>
      <c r="D87" s="23" t="s">
        <v>13</v>
      </c>
      <c r="E87" s="47" t="s">
        <v>118</v>
      </c>
      <c r="F87" s="32"/>
      <c r="G87" s="10">
        <f>G89</f>
        <v>0</v>
      </c>
      <c r="H87" s="10">
        <f>H89</f>
        <v>0</v>
      </c>
      <c r="I87" s="10">
        <f>I89</f>
        <v>18000</v>
      </c>
      <c r="J87" s="10"/>
      <c r="K87" s="10"/>
    </row>
    <row r="88" spans="1:11" s="18" customFormat="1" ht="12.75" hidden="1">
      <c r="A88" s="59" t="s">
        <v>60</v>
      </c>
      <c r="B88" s="22" t="s">
        <v>28</v>
      </c>
      <c r="C88" s="23" t="s">
        <v>57</v>
      </c>
      <c r="D88" s="23" t="s">
        <v>13</v>
      </c>
      <c r="E88" s="47" t="s">
        <v>118</v>
      </c>
      <c r="F88" s="32" t="s">
        <v>14</v>
      </c>
      <c r="G88" s="10"/>
      <c r="H88" s="10"/>
      <c r="I88" s="10">
        <f>I89</f>
        <v>18000</v>
      </c>
      <c r="J88" s="10"/>
      <c r="K88" s="10"/>
    </row>
    <row r="89" spans="1:11" s="18" customFormat="1" ht="12.75" hidden="1">
      <c r="A89" s="59" t="s">
        <v>59</v>
      </c>
      <c r="B89" s="22" t="s">
        <v>28</v>
      </c>
      <c r="C89" s="23" t="s">
        <v>57</v>
      </c>
      <c r="D89" s="23" t="s">
        <v>13</v>
      </c>
      <c r="E89" s="47" t="s">
        <v>118</v>
      </c>
      <c r="F89" s="24" t="s">
        <v>58</v>
      </c>
      <c r="G89" s="11"/>
      <c r="H89" s="11"/>
      <c r="I89" s="11">
        <f>'[2]1'!$I$378</f>
        <v>18000</v>
      </c>
      <c r="J89" s="10"/>
      <c r="K89" s="10"/>
    </row>
    <row r="90" spans="1:11" ht="34.5" customHeight="1">
      <c r="A90" s="61" t="s">
        <v>244</v>
      </c>
      <c r="B90" s="36" t="s">
        <v>28</v>
      </c>
      <c r="C90" s="37" t="s">
        <v>7</v>
      </c>
      <c r="D90" s="37" t="s">
        <v>9</v>
      </c>
      <c r="E90" s="49" t="s">
        <v>165</v>
      </c>
      <c r="F90" s="39"/>
      <c r="G90" s="15">
        <f>G92</f>
        <v>0</v>
      </c>
      <c r="H90" s="15">
        <f>H92</f>
        <v>0</v>
      </c>
      <c r="I90" s="15">
        <f>I91</f>
        <v>1761326.99</v>
      </c>
      <c r="J90" s="15"/>
      <c r="K90" s="15"/>
    </row>
    <row r="91" spans="1:11" ht="24.75" customHeight="1">
      <c r="A91" s="58" t="s">
        <v>164</v>
      </c>
      <c r="B91" s="22" t="s">
        <v>28</v>
      </c>
      <c r="C91" s="23" t="s">
        <v>7</v>
      </c>
      <c r="D91" s="23" t="s">
        <v>9</v>
      </c>
      <c r="E91" s="47" t="s">
        <v>166</v>
      </c>
      <c r="F91" s="24"/>
      <c r="G91" s="10">
        <f aca="true" t="shared" si="9" ref="G91:H94">G92</f>
        <v>0</v>
      </c>
      <c r="H91" s="10">
        <f t="shared" si="9"/>
        <v>0</v>
      </c>
      <c r="I91" s="10">
        <f>I92+I95+I98</f>
        <v>1761326.99</v>
      </c>
      <c r="J91" s="10"/>
      <c r="K91" s="10"/>
    </row>
    <row r="92" spans="1:11" ht="12" customHeight="1">
      <c r="A92" s="58" t="s">
        <v>132</v>
      </c>
      <c r="B92" s="22" t="s">
        <v>28</v>
      </c>
      <c r="C92" s="23" t="s">
        <v>7</v>
      </c>
      <c r="D92" s="23" t="s">
        <v>9</v>
      </c>
      <c r="E92" s="47" t="s">
        <v>223</v>
      </c>
      <c r="F92" s="24"/>
      <c r="G92" s="10">
        <f t="shared" si="9"/>
        <v>0</v>
      </c>
      <c r="H92" s="10">
        <f t="shared" si="9"/>
        <v>0</v>
      </c>
      <c r="I92" s="10">
        <f>I93</f>
        <v>1761326.99</v>
      </c>
      <c r="J92" s="10"/>
      <c r="K92" s="10"/>
    </row>
    <row r="93" spans="1:13" ht="12.75">
      <c r="A93" s="55" t="s">
        <v>218</v>
      </c>
      <c r="B93" s="22" t="s">
        <v>28</v>
      </c>
      <c r="C93" s="23" t="s">
        <v>7</v>
      </c>
      <c r="D93" s="23" t="s">
        <v>9</v>
      </c>
      <c r="E93" s="47" t="s">
        <v>223</v>
      </c>
      <c r="F93" s="24" t="s">
        <v>33</v>
      </c>
      <c r="G93" s="10">
        <f t="shared" si="9"/>
        <v>0</v>
      </c>
      <c r="H93" s="10">
        <f t="shared" si="9"/>
        <v>0</v>
      </c>
      <c r="I93" s="10">
        <f>I94</f>
        <v>1761326.99</v>
      </c>
      <c r="J93" s="10"/>
      <c r="K93" s="10"/>
      <c r="M93" s="19"/>
    </row>
    <row r="94" spans="1:11" ht="22.5">
      <c r="A94" s="3" t="s">
        <v>219</v>
      </c>
      <c r="B94" s="22" t="s">
        <v>28</v>
      </c>
      <c r="C94" s="23" t="s">
        <v>7</v>
      </c>
      <c r="D94" s="23" t="s">
        <v>9</v>
      </c>
      <c r="E94" s="47" t="s">
        <v>223</v>
      </c>
      <c r="F94" s="24" t="s">
        <v>35</v>
      </c>
      <c r="G94" s="10">
        <f t="shared" si="9"/>
        <v>0</v>
      </c>
      <c r="H94" s="10">
        <f t="shared" si="9"/>
        <v>0</v>
      </c>
      <c r="I94" s="91">
        <f>1757715.25+3611.74</f>
        <v>1761326.99</v>
      </c>
      <c r="J94" s="10"/>
      <c r="K94" s="10"/>
    </row>
    <row r="95" spans="1:11" ht="22.5" hidden="1">
      <c r="A95" s="3" t="s">
        <v>167</v>
      </c>
      <c r="B95" s="22" t="s">
        <v>28</v>
      </c>
      <c r="C95" s="23" t="s">
        <v>7</v>
      </c>
      <c r="D95" s="23" t="s">
        <v>9</v>
      </c>
      <c r="E95" s="47" t="s">
        <v>169</v>
      </c>
      <c r="F95" s="24"/>
      <c r="G95" s="11"/>
      <c r="H95" s="11"/>
      <c r="I95" s="10">
        <f>I96</f>
        <v>0</v>
      </c>
      <c r="J95" s="10"/>
      <c r="K95" s="10"/>
    </row>
    <row r="96" spans="1:11" ht="12.75" hidden="1">
      <c r="A96" s="59" t="s">
        <v>38</v>
      </c>
      <c r="B96" s="22" t="s">
        <v>28</v>
      </c>
      <c r="C96" s="23" t="s">
        <v>7</v>
      </c>
      <c r="D96" s="23" t="s">
        <v>9</v>
      </c>
      <c r="E96" s="47" t="s">
        <v>169</v>
      </c>
      <c r="F96" s="32" t="s">
        <v>14</v>
      </c>
      <c r="G96" s="10">
        <f>G97</f>
        <v>0</v>
      </c>
      <c r="H96" s="10">
        <f>H97</f>
        <v>0</v>
      </c>
      <c r="I96" s="10">
        <f>I97</f>
        <v>0</v>
      </c>
      <c r="J96" s="10"/>
      <c r="K96" s="10"/>
    </row>
    <row r="97" spans="1:11" ht="22.5" hidden="1">
      <c r="A97" s="3" t="s">
        <v>220</v>
      </c>
      <c r="B97" s="22" t="s">
        <v>28</v>
      </c>
      <c r="C97" s="23" t="s">
        <v>7</v>
      </c>
      <c r="D97" s="23" t="s">
        <v>9</v>
      </c>
      <c r="E97" s="47" t="s">
        <v>169</v>
      </c>
      <c r="F97" s="32" t="s">
        <v>58</v>
      </c>
      <c r="G97" s="11"/>
      <c r="H97" s="11"/>
      <c r="I97" s="11">
        <f>'[3]1'!$I$196</f>
        <v>0</v>
      </c>
      <c r="J97" s="10"/>
      <c r="K97" s="10"/>
    </row>
    <row r="98" spans="1:11" ht="22.5" hidden="1">
      <c r="A98" s="108" t="s">
        <v>168</v>
      </c>
      <c r="B98" s="22" t="s">
        <v>28</v>
      </c>
      <c r="C98" s="23" t="s">
        <v>7</v>
      </c>
      <c r="D98" s="23" t="s">
        <v>9</v>
      </c>
      <c r="E98" s="46" t="s">
        <v>170</v>
      </c>
      <c r="F98" s="24"/>
      <c r="G98" s="10" t="e">
        <f>G99</f>
        <v>#REF!</v>
      </c>
      <c r="H98" s="10" t="e">
        <f>H99</f>
        <v>#REF!</v>
      </c>
      <c r="I98" s="10">
        <f>I99</f>
        <v>0</v>
      </c>
      <c r="J98" s="10"/>
      <c r="K98" s="10"/>
    </row>
    <row r="99" spans="1:11" ht="12.75" hidden="1">
      <c r="A99" s="59" t="s">
        <v>38</v>
      </c>
      <c r="B99" s="22" t="s">
        <v>28</v>
      </c>
      <c r="C99" s="23" t="s">
        <v>7</v>
      </c>
      <c r="D99" s="23" t="s">
        <v>9</v>
      </c>
      <c r="E99" s="46" t="s">
        <v>170</v>
      </c>
      <c r="F99" s="32" t="s">
        <v>14</v>
      </c>
      <c r="G99" s="10" t="e">
        <f>#REF!</f>
        <v>#REF!</v>
      </c>
      <c r="H99" s="10" t="e">
        <f>#REF!</f>
        <v>#REF!</v>
      </c>
      <c r="I99" s="10">
        <f>I100</f>
        <v>0</v>
      </c>
      <c r="J99" s="10"/>
      <c r="K99" s="10"/>
    </row>
    <row r="100" spans="1:11" ht="24.75" customHeight="1" hidden="1">
      <c r="A100" s="3" t="s">
        <v>220</v>
      </c>
      <c r="B100" s="22" t="s">
        <v>28</v>
      </c>
      <c r="C100" s="23" t="s">
        <v>7</v>
      </c>
      <c r="D100" s="23" t="s">
        <v>9</v>
      </c>
      <c r="E100" s="46" t="s">
        <v>170</v>
      </c>
      <c r="F100" s="32" t="s">
        <v>58</v>
      </c>
      <c r="G100" s="10"/>
      <c r="H100" s="10" t="e">
        <f>#REF!</f>
        <v>#REF!</v>
      </c>
      <c r="I100" s="11">
        <f>'[3]1'!$I$200</f>
        <v>0</v>
      </c>
      <c r="J100" s="10"/>
      <c r="K100" s="10"/>
    </row>
    <row r="101" spans="1:11" ht="12.75" hidden="1">
      <c r="A101" s="57" t="s">
        <v>29</v>
      </c>
      <c r="B101" s="33" t="s">
        <v>28</v>
      </c>
      <c r="C101" s="34" t="s">
        <v>7</v>
      </c>
      <c r="D101" s="34" t="s">
        <v>22</v>
      </c>
      <c r="E101" s="48"/>
      <c r="F101" s="35"/>
      <c r="G101" s="17" t="e">
        <f>G102</f>
        <v>#REF!</v>
      </c>
      <c r="H101" s="17" t="e">
        <f>H102</f>
        <v>#REF!</v>
      </c>
      <c r="I101" s="17">
        <f>I102</f>
        <v>452847.19</v>
      </c>
      <c r="J101" s="16"/>
      <c r="K101" s="16"/>
    </row>
    <row r="102" spans="1:11" ht="22.5">
      <c r="A102" s="61" t="s">
        <v>245</v>
      </c>
      <c r="B102" s="36" t="s">
        <v>28</v>
      </c>
      <c r="C102" s="37" t="s">
        <v>7</v>
      </c>
      <c r="D102" s="37" t="s">
        <v>22</v>
      </c>
      <c r="E102" s="49" t="s">
        <v>171</v>
      </c>
      <c r="F102" s="38"/>
      <c r="G102" s="15" t="e">
        <f>G105</f>
        <v>#REF!</v>
      </c>
      <c r="H102" s="15" t="e">
        <f>H105</f>
        <v>#REF!</v>
      </c>
      <c r="I102" s="15">
        <f>I105</f>
        <v>452847.19</v>
      </c>
      <c r="J102" s="15"/>
      <c r="K102" s="15"/>
    </row>
    <row r="103" spans="1:11" ht="12.75">
      <c r="A103" s="3" t="s">
        <v>172</v>
      </c>
      <c r="B103" s="22" t="s">
        <v>28</v>
      </c>
      <c r="C103" s="23" t="s">
        <v>7</v>
      </c>
      <c r="D103" s="23" t="s">
        <v>22</v>
      </c>
      <c r="E103" s="47" t="s">
        <v>173</v>
      </c>
      <c r="F103" s="24"/>
      <c r="G103" s="10" t="e">
        <f aca="true" t="shared" si="10" ref="G103:I105">G104</f>
        <v>#REF!</v>
      </c>
      <c r="H103" s="10" t="e">
        <f t="shared" si="10"/>
        <v>#REF!</v>
      </c>
      <c r="I103" s="10">
        <f t="shared" si="10"/>
        <v>452847.19</v>
      </c>
      <c r="J103" s="10"/>
      <c r="K103" s="10"/>
    </row>
    <row r="104" spans="1:11" ht="12.75">
      <c r="A104" s="3" t="s">
        <v>132</v>
      </c>
      <c r="B104" s="22" t="s">
        <v>28</v>
      </c>
      <c r="C104" s="23" t="s">
        <v>7</v>
      </c>
      <c r="D104" s="23" t="s">
        <v>22</v>
      </c>
      <c r="E104" s="47" t="s">
        <v>174</v>
      </c>
      <c r="F104" s="24"/>
      <c r="G104" s="10" t="e">
        <f t="shared" si="10"/>
        <v>#REF!</v>
      </c>
      <c r="H104" s="10" t="e">
        <f t="shared" si="10"/>
        <v>#REF!</v>
      </c>
      <c r="I104" s="10">
        <f t="shared" si="10"/>
        <v>452847.19</v>
      </c>
      <c r="J104" s="10"/>
      <c r="K104" s="10"/>
    </row>
    <row r="105" spans="1:11" ht="12.75">
      <c r="A105" s="55" t="s">
        <v>218</v>
      </c>
      <c r="B105" s="22" t="s">
        <v>28</v>
      </c>
      <c r="C105" s="23" t="s">
        <v>7</v>
      </c>
      <c r="D105" s="23" t="s">
        <v>22</v>
      </c>
      <c r="E105" s="47" t="s">
        <v>174</v>
      </c>
      <c r="F105" s="24" t="s">
        <v>33</v>
      </c>
      <c r="G105" s="10" t="e">
        <f t="shared" si="10"/>
        <v>#REF!</v>
      </c>
      <c r="H105" s="10" t="e">
        <f t="shared" si="10"/>
        <v>#REF!</v>
      </c>
      <c r="I105" s="10">
        <f t="shared" si="10"/>
        <v>452847.19</v>
      </c>
      <c r="J105" s="10"/>
      <c r="K105" s="10"/>
    </row>
    <row r="106" spans="1:11" ht="22.5">
      <c r="A106" s="3" t="s">
        <v>219</v>
      </c>
      <c r="B106" s="22" t="s">
        <v>28</v>
      </c>
      <c r="C106" s="23" t="s">
        <v>7</v>
      </c>
      <c r="D106" s="23" t="s">
        <v>22</v>
      </c>
      <c r="E106" s="47" t="s">
        <v>174</v>
      </c>
      <c r="F106" s="24" t="s">
        <v>35</v>
      </c>
      <c r="G106" s="10" t="e">
        <f>#REF!+#REF!</f>
        <v>#REF!</v>
      </c>
      <c r="H106" s="10" t="e">
        <f>#REF!+#REF!</f>
        <v>#REF!</v>
      </c>
      <c r="I106" s="91">
        <f>'[4]1'!$I$216</f>
        <v>452847.19</v>
      </c>
      <c r="J106" s="1"/>
      <c r="K106" s="1"/>
    </row>
    <row r="107" spans="1:11" s="18" customFormat="1" ht="22.5">
      <c r="A107" s="115" t="s">
        <v>253</v>
      </c>
      <c r="B107" s="22" t="s">
        <v>28</v>
      </c>
      <c r="C107" s="22" t="s">
        <v>7</v>
      </c>
      <c r="D107" s="22" t="s">
        <v>231</v>
      </c>
      <c r="E107" s="116" t="s">
        <v>232</v>
      </c>
      <c r="F107" s="117"/>
      <c r="G107" s="118" t="e">
        <f>G108</f>
        <v>#REF!</v>
      </c>
      <c r="H107" s="118" t="e">
        <f>H108</f>
        <v>#REF!</v>
      </c>
      <c r="I107" s="118">
        <f>I108</f>
        <v>30000</v>
      </c>
      <c r="J107" s="10"/>
      <c r="K107" s="10"/>
    </row>
    <row r="108" spans="1:11" s="18" customFormat="1" ht="12.75">
      <c r="A108" s="3" t="s">
        <v>233</v>
      </c>
      <c r="B108" s="22" t="s">
        <v>28</v>
      </c>
      <c r="C108" s="22" t="s">
        <v>7</v>
      </c>
      <c r="D108" s="22" t="s">
        <v>231</v>
      </c>
      <c r="E108" s="47" t="s">
        <v>234</v>
      </c>
      <c r="F108" s="32"/>
      <c r="G108" s="10" t="e">
        <f>G112+G109</f>
        <v>#REF!</v>
      </c>
      <c r="H108" s="10" t="e">
        <f>H112+H109</f>
        <v>#REF!</v>
      </c>
      <c r="I108" s="10">
        <f>I109</f>
        <v>30000</v>
      </c>
      <c r="J108" s="10"/>
      <c r="K108" s="10"/>
    </row>
    <row r="109" spans="1:11" s="18" customFormat="1" ht="12.75">
      <c r="A109" s="3" t="s">
        <v>132</v>
      </c>
      <c r="B109" s="22" t="s">
        <v>28</v>
      </c>
      <c r="C109" s="22" t="s">
        <v>7</v>
      </c>
      <c r="D109" s="22" t="s">
        <v>231</v>
      </c>
      <c r="E109" s="47" t="s">
        <v>235</v>
      </c>
      <c r="F109" s="32"/>
      <c r="G109" s="10">
        <f aca="true" t="shared" si="11" ref="G109:I110">G110</f>
        <v>0</v>
      </c>
      <c r="H109" s="10">
        <f t="shared" si="11"/>
        <v>0</v>
      </c>
      <c r="I109" s="10">
        <f t="shared" si="11"/>
        <v>30000</v>
      </c>
      <c r="J109" s="10"/>
      <c r="K109" s="10"/>
    </row>
    <row r="110" spans="1:11" s="18" customFormat="1" ht="12.75">
      <c r="A110" s="3" t="s">
        <v>38</v>
      </c>
      <c r="B110" s="22" t="s">
        <v>28</v>
      </c>
      <c r="C110" s="22" t="s">
        <v>7</v>
      </c>
      <c r="D110" s="22" t="s">
        <v>231</v>
      </c>
      <c r="E110" s="47" t="s">
        <v>235</v>
      </c>
      <c r="F110" s="32" t="s">
        <v>39</v>
      </c>
      <c r="G110" s="10">
        <f t="shared" si="11"/>
        <v>0</v>
      </c>
      <c r="H110" s="10">
        <f t="shared" si="11"/>
        <v>0</v>
      </c>
      <c r="I110" s="10">
        <f t="shared" si="11"/>
        <v>30000</v>
      </c>
      <c r="J110" s="10"/>
      <c r="K110" s="10"/>
    </row>
    <row r="111" spans="1:11" s="18" customFormat="1" ht="22.5">
      <c r="A111" s="3" t="s">
        <v>236</v>
      </c>
      <c r="B111" s="22" t="s">
        <v>28</v>
      </c>
      <c r="C111" s="22" t="s">
        <v>7</v>
      </c>
      <c r="D111" s="22" t="s">
        <v>231</v>
      </c>
      <c r="E111" s="47" t="s">
        <v>235</v>
      </c>
      <c r="F111" s="32" t="s">
        <v>61</v>
      </c>
      <c r="G111" s="11"/>
      <c r="H111" s="11"/>
      <c r="I111" s="11">
        <f>'[3]1'!$I$218</f>
        <v>30000</v>
      </c>
      <c r="J111" s="10"/>
      <c r="K111" s="10"/>
    </row>
    <row r="112" spans="1:13" ht="22.5">
      <c r="A112" s="61" t="s">
        <v>246</v>
      </c>
      <c r="B112" s="36" t="s">
        <v>28</v>
      </c>
      <c r="C112" s="37" t="s">
        <v>5</v>
      </c>
      <c r="D112" s="37" t="s">
        <v>6</v>
      </c>
      <c r="E112" s="50" t="s">
        <v>175</v>
      </c>
      <c r="F112" s="39"/>
      <c r="G112" s="15" t="e">
        <f>G114</f>
        <v>#REF!</v>
      </c>
      <c r="H112" s="15" t="e">
        <f>H114</f>
        <v>#REF!</v>
      </c>
      <c r="I112" s="15">
        <f>I113+I130+I137+I154+I158+I128</f>
        <v>11594214.2</v>
      </c>
      <c r="J112" s="15"/>
      <c r="K112" s="15"/>
      <c r="M112" s="19"/>
    </row>
    <row r="113" spans="1:11" ht="12.75">
      <c r="A113" s="3" t="s">
        <v>176</v>
      </c>
      <c r="B113" s="22" t="s">
        <v>28</v>
      </c>
      <c r="C113" s="23" t="s">
        <v>5</v>
      </c>
      <c r="D113" s="23" t="s">
        <v>6</v>
      </c>
      <c r="E113" s="46" t="s">
        <v>178</v>
      </c>
      <c r="F113" s="24"/>
      <c r="G113" s="10" t="e">
        <f>G114</f>
        <v>#REF!</v>
      </c>
      <c r="H113" s="10" t="e">
        <f>H114</f>
        <v>#REF!</v>
      </c>
      <c r="I113" s="10">
        <f>I114+I117+I120</f>
        <v>9804331</v>
      </c>
      <c r="J113" s="10"/>
      <c r="K113" s="10"/>
    </row>
    <row r="114" spans="1:11" ht="15.75" customHeight="1">
      <c r="A114" s="3" t="s">
        <v>177</v>
      </c>
      <c r="B114" s="22" t="s">
        <v>28</v>
      </c>
      <c r="C114" s="23" t="s">
        <v>5</v>
      </c>
      <c r="D114" s="23" t="s">
        <v>6</v>
      </c>
      <c r="E114" s="46" t="s">
        <v>179</v>
      </c>
      <c r="F114" s="24"/>
      <c r="G114" s="10" t="e">
        <f>G115</f>
        <v>#REF!</v>
      </c>
      <c r="H114" s="10" t="e">
        <f>H115</f>
        <v>#REF!</v>
      </c>
      <c r="I114" s="10">
        <f>I115</f>
        <v>1312577.68</v>
      </c>
      <c r="J114" s="10"/>
      <c r="K114" s="10"/>
    </row>
    <row r="115" spans="1:11" ht="33.75">
      <c r="A115" s="55" t="s">
        <v>30</v>
      </c>
      <c r="B115" s="22" t="s">
        <v>28</v>
      </c>
      <c r="C115" s="23" t="s">
        <v>5</v>
      </c>
      <c r="D115" s="23" t="s">
        <v>6</v>
      </c>
      <c r="E115" s="46" t="s">
        <v>179</v>
      </c>
      <c r="F115" s="24" t="s">
        <v>31</v>
      </c>
      <c r="G115" s="10" t="e">
        <f>#REF!</f>
        <v>#REF!</v>
      </c>
      <c r="H115" s="10" t="e">
        <f>#REF!</f>
        <v>#REF!</v>
      </c>
      <c r="I115" s="10">
        <f>I116</f>
        <v>1312577.68</v>
      </c>
      <c r="J115" s="10"/>
      <c r="K115" s="10"/>
    </row>
    <row r="116" spans="1:11" ht="12.75">
      <c r="A116" s="55" t="s">
        <v>49</v>
      </c>
      <c r="B116" s="22" t="s">
        <v>28</v>
      </c>
      <c r="C116" s="23" t="s">
        <v>5</v>
      </c>
      <c r="D116" s="23" t="s">
        <v>7</v>
      </c>
      <c r="E116" s="46" t="s">
        <v>179</v>
      </c>
      <c r="F116" s="24" t="s">
        <v>47</v>
      </c>
      <c r="G116" s="10" t="e">
        <f>#REF!+#REF!</f>
        <v>#REF!</v>
      </c>
      <c r="H116" s="10" t="e">
        <f>#REF!+#REF!</f>
        <v>#REF!</v>
      </c>
      <c r="I116" s="91">
        <f>'[3]1'!$I$23</f>
        <v>1312577.68</v>
      </c>
      <c r="J116" s="10"/>
      <c r="K116" s="10"/>
    </row>
    <row r="117" spans="1:11" ht="12.75">
      <c r="A117" s="3" t="s">
        <v>180</v>
      </c>
      <c r="B117" s="22" t="s">
        <v>28</v>
      </c>
      <c r="C117" s="23" t="s">
        <v>5</v>
      </c>
      <c r="D117" s="23" t="s">
        <v>7</v>
      </c>
      <c r="E117" s="46" t="s">
        <v>181</v>
      </c>
      <c r="F117" s="24"/>
      <c r="G117" s="10" t="e">
        <f>G118+#REF!+#REF!</f>
        <v>#REF!</v>
      </c>
      <c r="H117" s="10" t="e">
        <f>H118+#REF!+#REF!</f>
        <v>#REF!</v>
      </c>
      <c r="I117" s="10">
        <f>I118</f>
        <v>7898761.42</v>
      </c>
      <c r="J117" s="10"/>
      <c r="K117" s="10"/>
    </row>
    <row r="118" spans="1:11" ht="33.75">
      <c r="A118" s="55" t="s">
        <v>30</v>
      </c>
      <c r="B118" s="22" t="s">
        <v>28</v>
      </c>
      <c r="C118" s="23" t="s">
        <v>5</v>
      </c>
      <c r="D118" s="23" t="s">
        <v>7</v>
      </c>
      <c r="E118" s="46" t="s">
        <v>181</v>
      </c>
      <c r="F118" s="24" t="s">
        <v>31</v>
      </c>
      <c r="G118" s="10" t="e">
        <f>G119</f>
        <v>#REF!</v>
      </c>
      <c r="H118" s="10" t="e">
        <f>H119</f>
        <v>#REF!</v>
      </c>
      <c r="I118" s="10">
        <f>I119</f>
        <v>7898761.42</v>
      </c>
      <c r="J118" s="10"/>
      <c r="K118" s="10"/>
    </row>
    <row r="119" spans="1:11" ht="12.75">
      <c r="A119" s="55" t="s">
        <v>49</v>
      </c>
      <c r="B119" s="22" t="s">
        <v>28</v>
      </c>
      <c r="C119" s="23" t="s">
        <v>5</v>
      </c>
      <c r="D119" s="23" t="s">
        <v>7</v>
      </c>
      <c r="E119" s="46" t="s">
        <v>181</v>
      </c>
      <c r="F119" s="24" t="s">
        <v>47</v>
      </c>
      <c r="G119" s="10" t="e">
        <f>#REF!+#REF!</f>
        <v>#REF!</v>
      </c>
      <c r="H119" s="10" t="e">
        <f>#REF!+#REF!</f>
        <v>#REF!</v>
      </c>
      <c r="I119" s="91">
        <f>'[4]1'!$I$25</f>
        <v>7898761.42</v>
      </c>
      <c r="J119" s="10"/>
      <c r="K119" s="10"/>
    </row>
    <row r="120" spans="1:11" ht="12.75">
      <c r="A120" s="55" t="s">
        <v>182</v>
      </c>
      <c r="B120" s="22" t="s">
        <v>28</v>
      </c>
      <c r="C120" s="23" t="s">
        <v>5</v>
      </c>
      <c r="D120" s="23" t="s">
        <v>24</v>
      </c>
      <c r="E120" s="46" t="s">
        <v>183</v>
      </c>
      <c r="F120" s="24"/>
      <c r="G120" s="10">
        <f>G124</f>
        <v>0</v>
      </c>
      <c r="H120" s="10">
        <f>H124</f>
        <v>0</v>
      </c>
      <c r="I120" s="10">
        <f>I121+I124+I126</f>
        <v>592991.9</v>
      </c>
      <c r="J120" s="10"/>
      <c r="K120" s="10"/>
    </row>
    <row r="121" spans="1:11" ht="33.75">
      <c r="A121" s="55" t="s">
        <v>30</v>
      </c>
      <c r="B121" s="22"/>
      <c r="C121" s="23"/>
      <c r="D121" s="23"/>
      <c r="E121" s="46" t="s">
        <v>183</v>
      </c>
      <c r="F121" s="32" t="s">
        <v>31</v>
      </c>
      <c r="G121" s="10"/>
      <c r="H121" s="10"/>
      <c r="I121" s="10">
        <f>I122</f>
        <v>0</v>
      </c>
      <c r="J121" s="10"/>
      <c r="K121" s="10"/>
    </row>
    <row r="122" spans="1:11" ht="12.75">
      <c r="A122" s="55" t="s">
        <v>49</v>
      </c>
      <c r="B122" s="22"/>
      <c r="C122" s="23"/>
      <c r="D122" s="23"/>
      <c r="E122" s="46" t="s">
        <v>183</v>
      </c>
      <c r="F122" s="32" t="s">
        <v>47</v>
      </c>
      <c r="G122" s="10"/>
      <c r="H122" s="10"/>
      <c r="I122" s="91">
        <f>'[3]1'!$I$86</f>
        <v>0</v>
      </c>
      <c r="J122" s="10"/>
      <c r="K122" s="10"/>
    </row>
    <row r="123" spans="1:11" ht="22.5" hidden="1">
      <c r="A123" s="55" t="s">
        <v>71</v>
      </c>
      <c r="B123" s="22"/>
      <c r="C123" s="23"/>
      <c r="D123" s="23"/>
      <c r="E123" s="46" t="s">
        <v>72</v>
      </c>
      <c r="F123" s="32" t="s">
        <v>50</v>
      </c>
      <c r="G123" s="10"/>
      <c r="H123" s="10"/>
      <c r="I123" s="10">
        <f>'[1]1'!$I$77</f>
        <v>145000</v>
      </c>
      <c r="J123" s="10"/>
      <c r="K123" s="10"/>
    </row>
    <row r="124" spans="1:11" ht="12.75">
      <c r="A124" s="55" t="s">
        <v>218</v>
      </c>
      <c r="B124" s="22" t="s">
        <v>28</v>
      </c>
      <c r="C124" s="23" t="s">
        <v>5</v>
      </c>
      <c r="D124" s="23" t="s">
        <v>24</v>
      </c>
      <c r="E124" s="46" t="s">
        <v>183</v>
      </c>
      <c r="F124" s="24" t="s">
        <v>33</v>
      </c>
      <c r="G124" s="10">
        <f>G125</f>
        <v>0</v>
      </c>
      <c r="H124" s="10">
        <f>H125</f>
        <v>0</v>
      </c>
      <c r="I124" s="10">
        <f>I125</f>
        <v>504991.9</v>
      </c>
      <c r="J124" s="10"/>
      <c r="K124" s="10"/>
    </row>
    <row r="125" spans="1:11" ht="22.5">
      <c r="A125" s="3" t="s">
        <v>219</v>
      </c>
      <c r="B125" s="22" t="s">
        <v>28</v>
      </c>
      <c r="C125" s="23" t="s">
        <v>5</v>
      </c>
      <c r="D125" s="23" t="s">
        <v>24</v>
      </c>
      <c r="E125" s="46" t="s">
        <v>183</v>
      </c>
      <c r="F125" s="24" t="s">
        <v>35</v>
      </c>
      <c r="G125" s="10">
        <f>G131</f>
        <v>0</v>
      </c>
      <c r="H125" s="10">
        <f>H131</f>
        <v>0</v>
      </c>
      <c r="I125" s="91">
        <f>'[5]1'!$I$89</f>
        <v>504991.9</v>
      </c>
      <c r="J125" s="10"/>
      <c r="K125" s="10"/>
    </row>
    <row r="126" spans="1:11" ht="12.75">
      <c r="A126" s="59" t="s">
        <v>60</v>
      </c>
      <c r="B126" s="22"/>
      <c r="C126" s="23"/>
      <c r="D126" s="23"/>
      <c r="E126" s="46" t="s">
        <v>183</v>
      </c>
      <c r="F126" s="32" t="s">
        <v>14</v>
      </c>
      <c r="G126" s="10"/>
      <c r="H126" s="10"/>
      <c r="I126" s="10">
        <f>I127</f>
        <v>88000</v>
      </c>
      <c r="J126" s="10"/>
      <c r="K126" s="10"/>
    </row>
    <row r="127" spans="1:11" ht="12.75">
      <c r="A127" s="59" t="s">
        <v>59</v>
      </c>
      <c r="B127" s="22"/>
      <c r="C127" s="23"/>
      <c r="D127" s="23"/>
      <c r="E127" s="46" t="s">
        <v>183</v>
      </c>
      <c r="F127" s="32" t="s">
        <v>58</v>
      </c>
      <c r="G127" s="10"/>
      <c r="H127" s="10"/>
      <c r="I127" s="91">
        <f>'[4]1'!$I$92</f>
        <v>88000</v>
      </c>
      <c r="J127" s="10"/>
      <c r="K127" s="10"/>
    </row>
    <row r="128" spans="1:11" ht="12.75">
      <c r="A128" s="3" t="s">
        <v>38</v>
      </c>
      <c r="B128" s="22"/>
      <c r="C128" s="23"/>
      <c r="D128" s="23"/>
      <c r="E128" s="46" t="s">
        <v>183</v>
      </c>
      <c r="F128" s="32" t="s">
        <v>39</v>
      </c>
      <c r="G128" s="10"/>
      <c r="H128" s="10"/>
      <c r="I128" s="10">
        <f>I129</f>
        <v>195000</v>
      </c>
      <c r="J128" s="10"/>
      <c r="K128" s="10"/>
    </row>
    <row r="129" spans="1:11" ht="12.75">
      <c r="A129" s="3" t="s">
        <v>122</v>
      </c>
      <c r="B129" s="22"/>
      <c r="C129" s="23"/>
      <c r="D129" s="23"/>
      <c r="E129" s="46" t="s">
        <v>183</v>
      </c>
      <c r="F129" s="32" t="s">
        <v>121</v>
      </c>
      <c r="G129" s="10"/>
      <c r="H129" s="10"/>
      <c r="I129" s="91">
        <f>'[4]1'!$I$97</f>
        <v>195000</v>
      </c>
      <c r="J129" s="10"/>
      <c r="K129" s="10"/>
    </row>
    <row r="130" spans="1:11" ht="22.5">
      <c r="A130" s="3" t="s">
        <v>184</v>
      </c>
      <c r="B130" s="22" t="s">
        <v>28</v>
      </c>
      <c r="C130" s="23" t="s">
        <v>5</v>
      </c>
      <c r="D130" s="23" t="s">
        <v>24</v>
      </c>
      <c r="E130" s="46" t="s">
        <v>186</v>
      </c>
      <c r="F130" s="24"/>
      <c r="G130" s="10"/>
      <c r="H130" s="10"/>
      <c r="I130" s="10">
        <f>I131+I134</f>
        <v>399190</v>
      </c>
      <c r="J130" s="10">
        <f aca="true" t="shared" si="12" ref="I130:J135">J131</f>
        <v>378200</v>
      </c>
      <c r="K130" s="10"/>
    </row>
    <row r="131" spans="1:11" ht="25.5" customHeight="1">
      <c r="A131" s="3" t="s">
        <v>185</v>
      </c>
      <c r="B131" s="22" t="s">
        <v>28</v>
      </c>
      <c r="C131" s="23" t="s">
        <v>5</v>
      </c>
      <c r="D131" s="23" t="s">
        <v>24</v>
      </c>
      <c r="E131" s="46" t="s">
        <v>187</v>
      </c>
      <c r="F131" s="24"/>
      <c r="G131" s="10"/>
      <c r="H131" s="10"/>
      <c r="I131" s="10">
        <f t="shared" si="12"/>
        <v>378200</v>
      </c>
      <c r="J131" s="10">
        <f t="shared" si="12"/>
        <v>378200</v>
      </c>
      <c r="K131" s="10"/>
    </row>
    <row r="132" spans="1:11" ht="25.5" customHeight="1">
      <c r="A132" s="55" t="s">
        <v>30</v>
      </c>
      <c r="B132" s="22"/>
      <c r="C132" s="23"/>
      <c r="D132" s="23"/>
      <c r="E132" s="46" t="s">
        <v>187</v>
      </c>
      <c r="F132" s="32" t="s">
        <v>31</v>
      </c>
      <c r="G132" s="10"/>
      <c r="H132" s="10"/>
      <c r="I132" s="10">
        <f t="shared" si="12"/>
        <v>378200</v>
      </c>
      <c r="J132" s="10">
        <f t="shared" si="12"/>
        <v>378200</v>
      </c>
      <c r="K132" s="10"/>
    </row>
    <row r="133" spans="1:11" ht="15.75" customHeight="1">
      <c r="A133" s="55" t="s">
        <v>49</v>
      </c>
      <c r="B133" s="22"/>
      <c r="C133" s="23"/>
      <c r="D133" s="23"/>
      <c r="E133" s="46" t="s">
        <v>187</v>
      </c>
      <c r="F133" s="32" t="s">
        <v>47</v>
      </c>
      <c r="G133" s="10"/>
      <c r="H133" s="10"/>
      <c r="I133" s="91">
        <f>'[3]1'!$I$110</f>
        <v>378200</v>
      </c>
      <c r="J133" s="10">
        <f>I133</f>
        <v>378200</v>
      </c>
      <c r="K133" s="10"/>
    </row>
    <row r="134" spans="1:11" ht="25.5" customHeight="1">
      <c r="A134" s="3" t="s">
        <v>272</v>
      </c>
      <c r="B134" s="22" t="s">
        <v>28</v>
      </c>
      <c r="C134" s="23" t="s">
        <v>5</v>
      </c>
      <c r="D134" s="23" t="s">
        <v>24</v>
      </c>
      <c r="E134" s="46" t="s">
        <v>273</v>
      </c>
      <c r="F134" s="24"/>
      <c r="G134" s="10"/>
      <c r="H134" s="10"/>
      <c r="I134" s="10">
        <f>I135</f>
        <v>20990</v>
      </c>
      <c r="J134" s="10">
        <f t="shared" si="12"/>
        <v>20990</v>
      </c>
      <c r="K134" s="10"/>
    </row>
    <row r="135" spans="1:11" ht="25.5" customHeight="1">
      <c r="A135" s="55" t="s">
        <v>30</v>
      </c>
      <c r="B135" s="22"/>
      <c r="C135" s="23"/>
      <c r="D135" s="23"/>
      <c r="E135" s="46" t="s">
        <v>273</v>
      </c>
      <c r="F135" s="32" t="s">
        <v>31</v>
      </c>
      <c r="G135" s="10"/>
      <c r="H135" s="10"/>
      <c r="I135" s="10">
        <f>I136</f>
        <v>20990</v>
      </c>
      <c r="J135" s="10">
        <f t="shared" si="12"/>
        <v>20990</v>
      </c>
      <c r="K135" s="10"/>
    </row>
    <row r="136" spans="1:11" ht="15.75" customHeight="1">
      <c r="A136" s="55" t="s">
        <v>49</v>
      </c>
      <c r="B136" s="22"/>
      <c r="C136" s="23"/>
      <c r="D136" s="23"/>
      <c r="E136" s="46" t="s">
        <v>273</v>
      </c>
      <c r="F136" s="32" t="s">
        <v>47</v>
      </c>
      <c r="G136" s="10"/>
      <c r="H136" s="10"/>
      <c r="I136" s="91">
        <f>'[5]1'!$I$113</f>
        <v>20990</v>
      </c>
      <c r="J136" s="10">
        <f>I136</f>
        <v>20990</v>
      </c>
      <c r="K136" s="10"/>
    </row>
    <row r="137" spans="1:11" ht="22.5">
      <c r="A137" s="3" t="s">
        <v>188</v>
      </c>
      <c r="B137" s="100"/>
      <c r="C137" s="101"/>
      <c r="D137" s="101"/>
      <c r="E137" s="46" t="s">
        <v>189</v>
      </c>
      <c r="F137" s="32"/>
      <c r="G137" s="102"/>
      <c r="H137" s="102"/>
      <c r="I137" s="10">
        <f>I143+I138</f>
        <v>636678</v>
      </c>
      <c r="J137" s="10"/>
      <c r="K137" s="10">
        <f>K143</f>
        <v>623728</v>
      </c>
    </row>
    <row r="138" spans="1:20" ht="56.25">
      <c r="A138" s="3" t="s">
        <v>255</v>
      </c>
      <c r="B138" s="100"/>
      <c r="C138" s="101"/>
      <c r="D138" s="101"/>
      <c r="E138" s="46" t="s">
        <v>190</v>
      </c>
      <c r="F138" s="32"/>
      <c r="G138" s="102"/>
      <c r="H138" s="102"/>
      <c r="I138" s="10">
        <f>I141+I139</f>
        <v>12950</v>
      </c>
      <c r="J138" s="10"/>
      <c r="K138" s="62"/>
      <c r="L138" s="129"/>
      <c r="M138" s="121"/>
      <c r="N138" s="122"/>
      <c r="O138" s="122"/>
      <c r="P138" s="89"/>
      <c r="Q138" s="124"/>
      <c r="R138" s="126"/>
      <c r="S138" s="126"/>
      <c r="T138" s="126"/>
    </row>
    <row r="139" spans="1:20" ht="33.75">
      <c r="A139" s="55" t="s">
        <v>30</v>
      </c>
      <c r="B139" s="100"/>
      <c r="C139" s="101"/>
      <c r="D139" s="101"/>
      <c r="E139" s="46" t="s">
        <v>190</v>
      </c>
      <c r="F139" s="32" t="s">
        <v>31</v>
      </c>
      <c r="G139" s="102"/>
      <c r="H139" s="102"/>
      <c r="I139" s="10">
        <f>I140</f>
        <v>6750</v>
      </c>
      <c r="J139" s="10"/>
      <c r="K139" s="62"/>
      <c r="L139" s="127"/>
      <c r="M139" s="121"/>
      <c r="N139" s="122"/>
      <c r="O139" s="122"/>
      <c r="P139" s="89"/>
      <c r="Q139" s="124"/>
      <c r="R139" s="126"/>
      <c r="S139" s="126"/>
      <c r="T139" s="126"/>
    </row>
    <row r="140" spans="1:20" ht="12.75">
      <c r="A140" s="55" t="s">
        <v>49</v>
      </c>
      <c r="B140" s="100"/>
      <c r="C140" s="101"/>
      <c r="D140" s="101"/>
      <c r="E140" s="46" t="s">
        <v>190</v>
      </c>
      <c r="F140" s="32" t="s">
        <v>47</v>
      </c>
      <c r="G140" s="102"/>
      <c r="H140" s="102"/>
      <c r="I140" s="91">
        <f>'[5]1'!$I$129</f>
        <v>6750</v>
      </c>
      <c r="J140" s="10"/>
      <c r="K140" s="62"/>
      <c r="L140" s="129"/>
      <c r="M140" s="121"/>
      <c r="N140" s="122"/>
      <c r="O140" s="122"/>
      <c r="P140" s="89"/>
      <c r="Q140" s="124"/>
      <c r="R140" s="126"/>
      <c r="S140" s="126"/>
      <c r="T140" s="126"/>
    </row>
    <row r="141" spans="1:20" ht="12.75">
      <c r="A141" s="55" t="s">
        <v>218</v>
      </c>
      <c r="B141" s="100"/>
      <c r="C141" s="101"/>
      <c r="D141" s="101"/>
      <c r="E141" s="46" t="s">
        <v>190</v>
      </c>
      <c r="F141" s="32" t="s">
        <v>33</v>
      </c>
      <c r="G141" s="102"/>
      <c r="H141" s="102"/>
      <c r="I141" s="10">
        <f>I142</f>
        <v>6200</v>
      </c>
      <c r="J141" s="10"/>
      <c r="K141" s="62"/>
      <c r="L141" s="127"/>
      <c r="M141" s="121"/>
      <c r="N141" s="122"/>
      <c r="O141" s="122"/>
      <c r="P141" s="89"/>
      <c r="Q141" s="124"/>
      <c r="R141" s="126"/>
      <c r="S141" s="126"/>
      <c r="T141" s="126"/>
    </row>
    <row r="142" spans="1:20" ht="22.5">
      <c r="A142" s="3" t="s">
        <v>219</v>
      </c>
      <c r="B142" s="100"/>
      <c r="C142" s="101"/>
      <c r="D142" s="101"/>
      <c r="E142" s="46" t="s">
        <v>190</v>
      </c>
      <c r="F142" s="32" t="s">
        <v>35</v>
      </c>
      <c r="G142" s="102"/>
      <c r="H142" s="102"/>
      <c r="I142" s="91">
        <f>'[5]1'!$I$131</f>
        <v>6200</v>
      </c>
      <c r="J142" s="10"/>
      <c r="K142" s="62"/>
      <c r="L142" s="129"/>
      <c r="M142" s="121"/>
      <c r="N142" s="122"/>
      <c r="O142" s="122"/>
      <c r="P142" s="89"/>
      <c r="Q142" s="124"/>
      <c r="R142" s="126"/>
      <c r="S142" s="126"/>
      <c r="T142" s="126"/>
    </row>
    <row r="143" spans="1:11" ht="60" customHeight="1">
      <c r="A143" s="3" t="s">
        <v>256</v>
      </c>
      <c r="B143" s="100"/>
      <c r="C143" s="101"/>
      <c r="D143" s="101"/>
      <c r="E143" s="46" t="s">
        <v>252</v>
      </c>
      <c r="F143" s="32"/>
      <c r="G143" s="102"/>
      <c r="H143" s="102"/>
      <c r="I143" s="10">
        <f>I144</f>
        <v>623728</v>
      </c>
      <c r="J143" s="10"/>
      <c r="K143" s="10">
        <f>K144</f>
        <v>623728</v>
      </c>
    </row>
    <row r="144" spans="1:11" ht="33.75">
      <c r="A144" s="55" t="s">
        <v>30</v>
      </c>
      <c r="B144" s="100"/>
      <c r="C144" s="101"/>
      <c r="D144" s="101"/>
      <c r="E144" s="46" t="s">
        <v>252</v>
      </c>
      <c r="F144" s="32" t="s">
        <v>31</v>
      </c>
      <c r="G144" s="102"/>
      <c r="H144" s="102"/>
      <c r="I144" s="10">
        <f>I145</f>
        <v>623728</v>
      </c>
      <c r="J144" s="10"/>
      <c r="K144" s="10">
        <f>K145</f>
        <v>623728</v>
      </c>
    </row>
    <row r="145" spans="1:11" ht="21.75" customHeight="1">
      <c r="A145" s="55" t="s">
        <v>49</v>
      </c>
      <c r="B145" s="100"/>
      <c r="C145" s="101"/>
      <c r="D145" s="101"/>
      <c r="E145" s="46" t="s">
        <v>252</v>
      </c>
      <c r="F145" s="32" t="s">
        <v>47</v>
      </c>
      <c r="G145" s="102"/>
      <c r="H145" s="102"/>
      <c r="I145" s="91">
        <f>'[4]1'!$I$135</f>
        <v>623728</v>
      </c>
      <c r="J145" s="10"/>
      <c r="K145" s="10">
        <f>I145</f>
        <v>623728</v>
      </c>
    </row>
    <row r="146" spans="1:11" ht="12.75" hidden="1">
      <c r="A146" s="59" t="s">
        <v>73</v>
      </c>
      <c r="B146" s="65" t="s">
        <v>28</v>
      </c>
      <c r="C146" s="66" t="s">
        <v>5</v>
      </c>
      <c r="D146" s="66" t="s">
        <v>24</v>
      </c>
      <c r="E146" s="67" t="s">
        <v>76</v>
      </c>
      <c r="F146" s="68"/>
      <c r="G146" s="69" t="e">
        <f>#REF!</f>
        <v>#REF!</v>
      </c>
      <c r="H146" s="69" t="e">
        <f>#REF!</f>
        <v>#REF!</v>
      </c>
      <c r="I146" s="69">
        <f>I148</f>
        <v>0</v>
      </c>
      <c r="J146" s="69"/>
      <c r="K146" s="69"/>
    </row>
    <row r="147" spans="1:11" ht="12.75" hidden="1">
      <c r="A147" s="56" t="s">
        <v>66</v>
      </c>
      <c r="B147" s="20" t="s">
        <v>28</v>
      </c>
      <c r="C147" s="20" t="s">
        <v>5</v>
      </c>
      <c r="D147" s="20" t="s">
        <v>24</v>
      </c>
      <c r="E147" s="64" t="s">
        <v>74</v>
      </c>
      <c r="F147" s="24"/>
      <c r="G147" s="10"/>
      <c r="H147" s="10"/>
      <c r="I147" s="10">
        <f>I148</f>
        <v>0</v>
      </c>
      <c r="J147" s="10"/>
      <c r="K147" s="10"/>
    </row>
    <row r="148" spans="1:11" ht="12.75" hidden="1">
      <c r="A148" s="59" t="s">
        <v>66</v>
      </c>
      <c r="B148" s="20" t="s">
        <v>28</v>
      </c>
      <c r="C148" s="20" t="s">
        <v>5</v>
      </c>
      <c r="D148" s="20" t="s">
        <v>24</v>
      </c>
      <c r="E148" s="64" t="s">
        <v>75</v>
      </c>
      <c r="F148" s="21"/>
      <c r="G148" s="71">
        <f aca="true" t="shared" si="13" ref="G148:I149">G149</f>
        <v>0</v>
      </c>
      <c r="H148" s="10">
        <f t="shared" si="13"/>
        <v>0</v>
      </c>
      <c r="I148" s="10">
        <f t="shared" si="13"/>
        <v>0</v>
      </c>
      <c r="J148" s="10"/>
      <c r="K148" s="10"/>
    </row>
    <row r="149" spans="1:11" ht="12.75" hidden="1">
      <c r="A149" s="3" t="s">
        <v>38</v>
      </c>
      <c r="B149" s="22" t="s">
        <v>28</v>
      </c>
      <c r="C149" s="23" t="s">
        <v>5</v>
      </c>
      <c r="D149" s="23" t="s">
        <v>24</v>
      </c>
      <c r="E149" s="64" t="s">
        <v>75</v>
      </c>
      <c r="F149" s="24" t="s">
        <v>39</v>
      </c>
      <c r="G149" s="71">
        <f t="shared" si="13"/>
        <v>0</v>
      </c>
      <c r="H149" s="10">
        <f t="shared" si="13"/>
        <v>0</v>
      </c>
      <c r="I149" s="10">
        <f t="shared" si="13"/>
        <v>0</v>
      </c>
      <c r="J149" s="10"/>
      <c r="K149" s="10"/>
    </row>
    <row r="150" spans="1:11" ht="12.75" hidden="1">
      <c r="A150" s="55" t="s">
        <v>40</v>
      </c>
      <c r="B150" s="22" t="s">
        <v>28</v>
      </c>
      <c r="C150" s="23" t="s">
        <v>5</v>
      </c>
      <c r="D150" s="23" t="s">
        <v>24</v>
      </c>
      <c r="E150" s="64" t="s">
        <v>75</v>
      </c>
      <c r="F150" s="24" t="s">
        <v>41</v>
      </c>
      <c r="G150" s="71"/>
      <c r="H150" s="10"/>
      <c r="I150" s="11">
        <v>0</v>
      </c>
      <c r="J150" s="10"/>
      <c r="K150" s="10"/>
    </row>
    <row r="151" spans="1:11" s="18" customFormat="1" ht="12.75" hidden="1">
      <c r="A151" s="56" t="s">
        <v>21</v>
      </c>
      <c r="B151" s="74" t="s">
        <v>28</v>
      </c>
      <c r="C151" s="74" t="s">
        <v>22</v>
      </c>
      <c r="D151" s="83"/>
      <c r="E151" s="116"/>
      <c r="F151" s="148"/>
      <c r="G151" s="149" t="e">
        <f>#REF!</f>
        <v>#REF!</v>
      </c>
      <c r="H151" s="149" t="e">
        <f>H152</f>
        <v>#REF!</v>
      </c>
      <c r="I151" s="149">
        <f>I152</f>
        <v>559015.2</v>
      </c>
      <c r="J151" s="84"/>
      <c r="K151" s="84"/>
    </row>
    <row r="152" spans="1:11" s="18" customFormat="1" ht="12.75" hidden="1">
      <c r="A152" s="134" t="s">
        <v>62</v>
      </c>
      <c r="B152" s="135">
        <v>650</v>
      </c>
      <c r="C152" s="41" t="s">
        <v>22</v>
      </c>
      <c r="D152" s="41" t="s">
        <v>5</v>
      </c>
      <c r="E152" s="136"/>
      <c r="F152" s="135"/>
      <c r="G152" s="137" t="e">
        <f>G155</f>
        <v>#REF!</v>
      </c>
      <c r="H152" s="137" t="e">
        <f>H155</f>
        <v>#REF!</v>
      </c>
      <c r="I152" s="137">
        <f>I153</f>
        <v>559015.2</v>
      </c>
      <c r="J152" s="10"/>
      <c r="K152" s="10"/>
    </row>
    <row r="153" spans="1:11" s="18" customFormat="1" ht="22.5">
      <c r="A153" s="138" t="s">
        <v>127</v>
      </c>
      <c r="B153" s="139">
        <v>650</v>
      </c>
      <c r="C153" s="37" t="s">
        <v>22</v>
      </c>
      <c r="D153" s="37" t="s">
        <v>5</v>
      </c>
      <c r="E153" s="49" t="s">
        <v>175</v>
      </c>
      <c r="F153" s="139"/>
      <c r="G153" s="140" t="e">
        <f>G155</f>
        <v>#REF!</v>
      </c>
      <c r="H153" s="140" t="e">
        <f>H155</f>
        <v>#REF!</v>
      </c>
      <c r="I153" s="140">
        <f>I155+I158</f>
        <v>559015.2</v>
      </c>
      <c r="J153" s="15"/>
      <c r="K153" s="15"/>
    </row>
    <row r="154" spans="1:11" s="18" customFormat="1" ht="12.75">
      <c r="A154" s="138" t="s">
        <v>192</v>
      </c>
      <c r="B154" s="141">
        <v>650</v>
      </c>
      <c r="C154" s="23" t="s">
        <v>22</v>
      </c>
      <c r="D154" s="23" t="s">
        <v>5</v>
      </c>
      <c r="E154" s="47" t="s">
        <v>191</v>
      </c>
      <c r="F154" s="141"/>
      <c r="G154" s="142" t="e">
        <f>#REF!</f>
        <v>#REF!</v>
      </c>
      <c r="H154" s="142" t="e">
        <f>#REF!</f>
        <v>#REF!</v>
      </c>
      <c r="I154" s="142">
        <f>I155</f>
        <v>525348</v>
      </c>
      <c r="J154" s="10"/>
      <c r="K154" s="10"/>
    </row>
    <row r="155" spans="1:11" s="18" customFormat="1" ht="12.75">
      <c r="A155" s="138" t="s">
        <v>193</v>
      </c>
      <c r="B155" s="141">
        <v>650</v>
      </c>
      <c r="C155" s="23" t="s">
        <v>22</v>
      </c>
      <c r="D155" s="23" t="s">
        <v>5</v>
      </c>
      <c r="E155" s="47" t="s">
        <v>194</v>
      </c>
      <c r="F155" s="141"/>
      <c r="G155" s="142" t="e">
        <f>#REF!</f>
        <v>#REF!</v>
      </c>
      <c r="H155" s="142" t="e">
        <f>#REF!</f>
        <v>#REF!</v>
      </c>
      <c r="I155" s="142">
        <f>I156</f>
        <v>525348</v>
      </c>
      <c r="J155" s="10"/>
      <c r="K155" s="10"/>
    </row>
    <row r="156" spans="1:11" s="18" customFormat="1" ht="12.75">
      <c r="A156" s="143" t="s">
        <v>51</v>
      </c>
      <c r="B156" s="141">
        <v>650</v>
      </c>
      <c r="C156" s="23" t="s">
        <v>22</v>
      </c>
      <c r="D156" s="23" t="s">
        <v>5</v>
      </c>
      <c r="E156" s="47" t="s">
        <v>194</v>
      </c>
      <c r="F156" s="24" t="s">
        <v>52</v>
      </c>
      <c r="G156" s="142"/>
      <c r="H156" s="142" t="e">
        <f>#REF!</f>
        <v>#REF!</v>
      </c>
      <c r="I156" s="142">
        <f>I157</f>
        <v>525348</v>
      </c>
      <c r="J156" s="10"/>
      <c r="K156" s="10"/>
    </row>
    <row r="157" spans="1:11" s="18" customFormat="1" ht="12.75">
      <c r="A157" s="143" t="s">
        <v>53</v>
      </c>
      <c r="B157" s="141">
        <v>650</v>
      </c>
      <c r="C157" s="23" t="s">
        <v>22</v>
      </c>
      <c r="D157" s="23" t="s">
        <v>5</v>
      </c>
      <c r="E157" s="47" t="s">
        <v>194</v>
      </c>
      <c r="F157" s="24" t="s">
        <v>54</v>
      </c>
      <c r="G157" s="142"/>
      <c r="H157" s="142" t="e">
        <f>#REF!</f>
        <v>#REF!</v>
      </c>
      <c r="I157" s="144">
        <f>'[4]1'!$I$410</f>
        <v>525348</v>
      </c>
      <c r="J157" s="10"/>
      <c r="K157" s="10"/>
    </row>
    <row r="158" spans="1:11" s="18" customFormat="1" ht="12.75">
      <c r="A158" s="3" t="s">
        <v>226</v>
      </c>
      <c r="B158" s="141"/>
      <c r="C158" s="23"/>
      <c r="D158" s="23"/>
      <c r="E158" s="47" t="s">
        <v>195</v>
      </c>
      <c r="F158" s="24"/>
      <c r="G158" s="142"/>
      <c r="H158" s="142"/>
      <c r="I158" s="145">
        <f>I159</f>
        <v>33667.2</v>
      </c>
      <c r="J158" s="10"/>
      <c r="K158" s="10"/>
    </row>
    <row r="159" spans="1:11" s="18" customFormat="1" ht="12.75">
      <c r="A159" s="143" t="s">
        <v>51</v>
      </c>
      <c r="B159" s="141"/>
      <c r="C159" s="23"/>
      <c r="D159" s="23"/>
      <c r="E159" s="47" t="s">
        <v>195</v>
      </c>
      <c r="F159" s="32" t="s">
        <v>52</v>
      </c>
      <c r="G159" s="142"/>
      <c r="H159" s="142"/>
      <c r="I159" s="145">
        <f>I160</f>
        <v>33667.2</v>
      </c>
      <c r="J159" s="10"/>
      <c r="K159" s="10"/>
    </row>
    <row r="160" spans="1:11" s="18" customFormat="1" ht="12.75">
      <c r="A160" s="143" t="s">
        <v>53</v>
      </c>
      <c r="B160" s="141"/>
      <c r="C160" s="23"/>
      <c r="D160" s="23"/>
      <c r="E160" s="47" t="s">
        <v>195</v>
      </c>
      <c r="F160" s="32" t="s">
        <v>54</v>
      </c>
      <c r="G160" s="142"/>
      <c r="H160" s="142"/>
      <c r="I160" s="144">
        <f>'[4]1'!$I$417</f>
        <v>33667.2</v>
      </c>
      <c r="J160" s="10"/>
      <c r="K160" s="10"/>
    </row>
    <row r="161" spans="1:11" ht="22.5">
      <c r="A161" s="61" t="s">
        <v>247</v>
      </c>
      <c r="B161" s="36" t="s">
        <v>28</v>
      </c>
      <c r="C161" s="37" t="s">
        <v>8</v>
      </c>
      <c r="D161" s="37" t="s">
        <v>13</v>
      </c>
      <c r="E161" s="50" t="s">
        <v>198</v>
      </c>
      <c r="F161" s="38"/>
      <c r="G161" s="15">
        <f>G163+G180</f>
        <v>0</v>
      </c>
      <c r="H161" s="15">
        <f>H163+H180</f>
        <v>0</v>
      </c>
      <c r="I161" s="15">
        <f>I162</f>
        <v>2017270.6500000001</v>
      </c>
      <c r="J161" s="15"/>
      <c r="K161" s="15"/>
    </row>
    <row r="162" spans="1:11" ht="22.5">
      <c r="A162" s="3" t="s">
        <v>196</v>
      </c>
      <c r="B162" s="22" t="s">
        <v>28</v>
      </c>
      <c r="C162" s="23" t="s">
        <v>8</v>
      </c>
      <c r="D162" s="23" t="s">
        <v>13</v>
      </c>
      <c r="E162" s="46" t="s">
        <v>199</v>
      </c>
      <c r="F162" s="24"/>
      <c r="G162" s="10" t="e">
        <f>G165</f>
        <v>#REF!</v>
      </c>
      <c r="H162" s="10" t="e">
        <f>H165</f>
        <v>#REF!</v>
      </c>
      <c r="I162" s="10">
        <f>I163+I166+I169+I172+I175</f>
        <v>2017270.6500000001</v>
      </c>
      <c r="J162" s="10"/>
      <c r="K162" s="10"/>
    </row>
    <row r="163" spans="1:11" ht="14.25" customHeight="1" hidden="1">
      <c r="A163" s="3" t="s">
        <v>197</v>
      </c>
      <c r="B163" s="22" t="s">
        <v>28</v>
      </c>
      <c r="C163" s="23" t="s">
        <v>8</v>
      </c>
      <c r="D163" s="23" t="s">
        <v>13</v>
      </c>
      <c r="E163" s="46" t="s">
        <v>200</v>
      </c>
      <c r="F163" s="24"/>
      <c r="G163" s="10">
        <f>G176</f>
        <v>0</v>
      </c>
      <c r="H163" s="10">
        <f>H176</f>
        <v>0</v>
      </c>
      <c r="I163" s="10">
        <f>I164</f>
        <v>0</v>
      </c>
      <c r="J163" s="10"/>
      <c r="K163" s="10"/>
    </row>
    <row r="164" spans="1:11" ht="12.75" hidden="1">
      <c r="A164" s="55" t="s">
        <v>218</v>
      </c>
      <c r="B164" s="22" t="s">
        <v>28</v>
      </c>
      <c r="C164" s="23" t="s">
        <v>5</v>
      </c>
      <c r="D164" s="23" t="s">
        <v>6</v>
      </c>
      <c r="E164" s="46" t="s">
        <v>200</v>
      </c>
      <c r="F164" s="32" t="s">
        <v>33</v>
      </c>
      <c r="G164" s="10" t="e">
        <f>#REF!</f>
        <v>#REF!</v>
      </c>
      <c r="H164" s="10" t="e">
        <f>#REF!</f>
        <v>#REF!</v>
      </c>
      <c r="I164" s="10">
        <f>I165</f>
        <v>0</v>
      </c>
      <c r="J164" s="10"/>
      <c r="K164" s="10"/>
    </row>
    <row r="165" spans="1:11" ht="22.5" hidden="1">
      <c r="A165" s="3" t="s">
        <v>219</v>
      </c>
      <c r="B165" s="22" t="s">
        <v>28</v>
      </c>
      <c r="C165" s="23" t="s">
        <v>5</v>
      </c>
      <c r="D165" s="23" t="s">
        <v>7</v>
      </c>
      <c r="E165" s="46" t="s">
        <v>200</v>
      </c>
      <c r="F165" s="32" t="s">
        <v>35</v>
      </c>
      <c r="G165" s="10" t="e">
        <f>#REF!+#REF!</f>
        <v>#REF!</v>
      </c>
      <c r="H165" s="10" t="e">
        <f>#REF!+#REF!</f>
        <v>#REF!</v>
      </c>
      <c r="I165" s="91">
        <f>'[3]1'!$I$330</f>
        <v>0</v>
      </c>
      <c r="J165" s="10"/>
      <c r="K165" s="10"/>
    </row>
    <row r="166" spans="1:11" ht="22.5" hidden="1">
      <c r="A166" s="3" t="s">
        <v>229</v>
      </c>
      <c r="B166" s="22" t="s">
        <v>28</v>
      </c>
      <c r="C166" s="23" t="s">
        <v>8</v>
      </c>
      <c r="D166" s="23" t="s">
        <v>13</v>
      </c>
      <c r="E166" s="46" t="s">
        <v>230</v>
      </c>
      <c r="F166" s="24"/>
      <c r="G166" s="10">
        <f>G179</f>
        <v>0</v>
      </c>
      <c r="H166" s="10">
        <f>H179</f>
        <v>0</v>
      </c>
      <c r="I166" s="10">
        <f>I167</f>
        <v>0</v>
      </c>
      <c r="J166" s="10"/>
      <c r="K166" s="10"/>
    </row>
    <row r="167" spans="1:11" ht="12.75" hidden="1">
      <c r="A167" s="55" t="s">
        <v>218</v>
      </c>
      <c r="B167" s="22" t="s">
        <v>28</v>
      </c>
      <c r="C167" s="23" t="s">
        <v>5</v>
      </c>
      <c r="D167" s="23" t="s">
        <v>6</v>
      </c>
      <c r="E167" s="46" t="s">
        <v>230</v>
      </c>
      <c r="F167" s="32" t="s">
        <v>33</v>
      </c>
      <c r="G167" s="10" t="e">
        <f>#REF!</f>
        <v>#REF!</v>
      </c>
      <c r="H167" s="10" t="e">
        <f>#REF!</f>
        <v>#REF!</v>
      </c>
      <c r="I167" s="10">
        <f>I168</f>
        <v>0</v>
      </c>
      <c r="J167" s="10"/>
      <c r="K167" s="10"/>
    </row>
    <row r="168" spans="1:11" ht="22.5" hidden="1">
      <c r="A168" s="3" t="s">
        <v>219</v>
      </c>
      <c r="B168" s="22" t="s">
        <v>28</v>
      </c>
      <c r="C168" s="23" t="s">
        <v>5</v>
      </c>
      <c r="D168" s="23" t="s">
        <v>7</v>
      </c>
      <c r="E168" s="46" t="s">
        <v>230</v>
      </c>
      <c r="F168" s="32" t="s">
        <v>35</v>
      </c>
      <c r="G168" s="10" t="e">
        <f>#REF!+#REF!</f>
        <v>#REF!</v>
      </c>
      <c r="H168" s="10" t="e">
        <f>#REF!+#REF!</f>
        <v>#REF!</v>
      </c>
      <c r="I168" s="91">
        <f>'[3]1'!$I$333</f>
        <v>0</v>
      </c>
      <c r="J168" s="10"/>
      <c r="K168" s="10"/>
    </row>
    <row r="169" spans="1:11" ht="22.5">
      <c r="A169" s="3" t="s">
        <v>224</v>
      </c>
      <c r="B169" s="22" t="s">
        <v>28</v>
      </c>
      <c r="C169" s="23" t="s">
        <v>8</v>
      </c>
      <c r="D169" s="23" t="s">
        <v>13</v>
      </c>
      <c r="E169" s="46" t="s">
        <v>225</v>
      </c>
      <c r="F169" s="24"/>
      <c r="G169" s="10">
        <f>G179</f>
        <v>0</v>
      </c>
      <c r="H169" s="10">
        <f>H179</f>
        <v>0</v>
      </c>
      <c r="I169" s="10">
        <f>I170</f>
        <v>504443.02</v>
      </c>
      <c r="J169" s="10"/>
      <c r="K169" s="10"/>
    </row>
    <row r="170" spans="1:11" ht="33.75">
      <c r="A170" s="55" t="s">
        <v>30</v>
      </c>
      <c r="B170" s="22" t="s">
        <v>28</v>
      </c>
      <c r="C170" s="23" t="s">
        <v>5</v>
      </c>
      <c r="D170" s="23" t="s">
        <v>6</v>
      </c>
      <c r="E170" s="46" t="s">
        <v>225</v>
      </c>
      <c r="F170" s="32" t="s">
        <v>31</v>
      </c>
      <c r="G170" s="10" t="e">
        <f>#REF!</f>
        <v>#REF!</v>
      </c>
      <c r="H170" s="10" t="e">
        <f>#REF!</f>
        <v>#REF!</v>
      </c>
      <c r="I170" s="10">
        <f>I171</f>
        <v>504443.02</v>
      </c>
      <c r="J170" s="10"/>
      <c r="K170" s="10"/>
    </row>
    <row r="171" spans="1:13" ht="12.75">
      <c r="A171" s="55" t="s">
        <v>49</v>
      </c>
      <c r="B171" s="22" t="s">
        <v>28</v>
      </c>
      <c r="C171" s="23" t="s">
        <v>5</v>
      </c>
      <c r="D171" s="23" t="s">
        <v>7</v>
      </c>
      <c r="E171" s="46" t="s">
        <v>225</v>
      </c>
      <c r="F171" s="32" t="s">
        <v>47</v>
      </c>
      <c r="G171" s="10" t="e">
        <f>#REF!+#REF!</f>
        <v>#REF!</v>
      </c>
      <c r="H171" s="10" t="e">
        <f>#REF!+#REF!</f>
        <v>#REF!</v>
      </c>
      <c r="I171" s="91">
        <f>'[5]1'!$I$192</f>
        <v>504443.02</v>
      </c>
      <c r="J171" s="10"/>
      <c r="K171" s="10"/>
      <c r="M171" s="19"/>
    </row>
    <row r="172" spans="1:13" ht="12.75">
      <c r="A172" s="3" t="s">
        <v>132</v>
      </c>
      <c r="B172" s="22" t="s">
        <v>28</v>
      </c>
      <c r="C172" s="23" t="s">
        <v>8</v>
      </c>
      <c r="D172" s="23" t="s">
        <v>13</v>
      </c>
      <c r="E172" s="46" t="s">
        <v>201</v>
      </c>
      <c r="F172" s="24"/>
      <c r="G172" s="10" t="e">
        <f>G182</f>
        <v>#REF!</v>
      </c>
      <c r="H172" s="10" t="e">
        <f>H182</f>
        <v>#REF!</v>
      </c>
      <c r="I172" s="10">
        <f>I173</f>
        <v>362843.01</v>
      </c>
      <c r="J172" s="10"/>
      <c r="K172" s="10"/>
      <c r="M172" s="19"/>
    </row>
    <row r="173" spans="1:13" ht="33.75">
      <c r="A173" s="55" t="s">
        <v>30</v>
      </c>
      <c r="B173" s="22" t="s">
        <v>28</v>
      </c>
      <c r="C173" s="23" t="s">
        <v>5</v>
      </c>
      <c r="D173" s="23" t="s">
        <v>6</v>
      </c>
      <c r="E173" s="46" t="s">
        <v>201</v>
      </c>
      <c r="F173" s="32" t="s">
        <v>31</v>
      </c>
      <c r="G173" s="10" t="e">
        <f>#REF!</f>
        <v>#REF!</v>
      </c>
      <c r="H173" s="10" t="e">
        <f>#REF!</f>
        <v>#REF!</v>
      </c>
      <c r="I173" s="10">
        <f>I174</f>
        <v>362843.01</v>
      </c>
      <c r="J173" s="10"/>
      <c r="K173" s="10"/>
      <c r="M173" s="19"/>
    </row>
    <row r="174" spans="1:13" ht="12.75">
      <c r="A174" s="55" t="s">
        <v>49</v>
      </c>
      <c r="B174" s="22" t="s">
        <v>28</v>
      </c>
      <c r="C174" s="23" t="s">
        <v>5</v>
      </c>
      <c r="D174" s="23" t="s">
        <v>7</v>
      </c>
      <c r="E174" s="46" t="s">
        <v>201</v>
      </c>
      <c r="F174" s="32" t="s">
        <v>47</v>
      </c>
      <c r="G174" s="10" t="e">
        <f>#REF!+#REF!</f>
        <v>#REF!</v>
      </c>
      <c r="H174" s="10" t="e">
        <f>#REF!+#REF!</f>
        <v>#REF!</v>
      </c>
      <c r="I174" s="91">
        <f>'[5]1'!$I$196</f>
        <v>362843.01</v>
      </c>
      <c r="J174" s="10"/>
      <c r="K174" s="10"/>
      <c r="M174" s="19"/>
    </row>
    <row r="175" spans="1:11" ht="12.75">
      <c r="A175" s="3" t="s">
        <v>132</v>
      </c>
      <c r="B175" s="22" t="s">
        <v>28</v>
      </c>
      <c r="C175" s="23" t="s">
        <v>8</v>
      </c>
      <c r="D175" s="23" t="s">
        <v>13</v>
      </c>
      <c r="E175" s="46" t="s">
        <v>201</v>
      </c>
      <c r="F175" s="24"/>
      <c r="G175" s="10">
        <f aca="true" t="shared" si="14" ref="G175:I176">G176</f>
        <v>0</v>
      </c>
      <c r="H175" s="10">
        <f t="shared" si="14"/>
        <v>0</v>
      </c>
      <c r="I175" s="99">
        <f>I176+I178</f>
        <v>1149984.62</v>
      </c>
      <c r="J175" s="10"/>
      <c r="K175" s="10"/>
    </row>
    <row r="176" spans="1:11" ht="33.75" hidden="1">
      <c r="A176" s="3" t="s">
        <v>30</v>
      </c>
      <c r="B176" s="22" t="s">
        <v>28</v>
      </c>
      <c r="C176" s="23" t="s">
        <v>8</v>
      </c>
      <c r="D176" s="23" t="s">
        <v>13</v>
      </c>
      <c r="E176" s="46" t="s">
        <v>201</v>
      </c>
      <c r="F176" s="32" t="s">
        <v>31</v>
      </c>
      <c r="G176" s="10">
        <f t="shared" si="14"/>
        <v>0</v>
      </c>
      <c r="H176" s="10">
        <f t="shared" si="14"/>
        <v>0</v>
      </c>
      <c r="I176" s="99">
        <f t="shared" si="14"/>
        <v>0</v>
      </c>
      <c r="J176" s="10"/>
      <c r="K176" s="10"/>
    </row>
    <row r="177" spans="1:11" ht="12.75" hidden="1">
      <c r="A177" s="3" t="s">
        <v>49</v>
      </c>
      <c r="B177" s="22" t="s">
        <v>28</v>
      </c>
      <c r="C177" s="23" t="s">
        <v>8</v>
      </c>
      <c r="D177" s="23" t="s">
        <v>13</v>
      </c>
      <c r="E177" s="46" t="s">
        <v>201</v>
      </c>
      <c r="F177" s="32" t="s">
        <v>47</v>
      </c>
      <c r="G177" s="10">
        <f>G178+G179</f>
        <v>0</v>
      </c>
      <c r="H177" s="10">
        <f>H178+H179</f>
        <v>0</v>
      </c>
      <c r="I177" s="91"/>
      <c r="J177" s="10"/>
      <c r="K177" s="10"/>
    </row>
    <row r="178" spans="1:11" ht="25.5" customHeight="1">
      <c r="A178" s="55" t="s">
        <v>218</v>
      </c>
      <c r="B178" s="22" t="s">
        <v>28</v>
      </c>
      <c r="C178" s="23" t="s">
        <v>8</v>
      </c>
      <c r="D178" s="23" t="s">
        <v>13</v>
      </c>
      <c r="E178" s="46" t="s">
        <v>201</v>
      </c>
      <c r="F178" s="32" t="s">
        <v>33</v>
      </c>
      <c r="G178" s="11"/>
      <c r="H178" s="11"/>
      <c r="I178" s="10">
        <f>I179</f>
        <v>1149984.62</v>
      </c>
      <c r="J178" s="10"/>
      <c r="K178" s="10"/>
    </row>
    <row r="179" spans="1:11" ht="22.5">
      <c r="A179" s="3" t="s">
        <v>219</v>
      </c>
      <c r="B179" s="22" t="s">
        <v>28</v>
      </c>
      <c r="C179" s="23" t="s">
        <v>8</v>
      </c>
      <c r="D179" s="23" t="s">
        <v>13</v>
      </c>
      <c r="E179" s="46" t="s">
        <v>201</v>
      </c>
      <c r="F179" s="32" t="s">
        <v>35</v>
      </c>
      <c r="G179" s="11"/>
      <c r="H179" s="11"/>
      <c r="I179" s="11">
        <f>'[5]1'!$I$347</f>
        <v>1149984.62</v>
      </c>
      <c r="J179" s="10"/>
      <c r="K179" s="10"/>
    </row>
    <row r="180" spans="1:11" ht="12.75" hidden="1">
      <c r="A180" s="59" t="s">
        <v>83</v>
      </c>
      <c r="B180" s="22" t="s">
        <v>28</v>
      </c>
      <c r="C180" s="23" t="s">
        <v>8</v>
      </c>
      <c r="D180" s="23" t="s">
        <v>13</v>
      </c>
      <c r="E180" s="64" t="s">
        <v>82</v>
      </c>
      <c r="F180" s="24" t="s">
        <v>39</v>
      </c>
      <c r="G180" s="10">
        <f>G181</f>
        <v>0</v>
      </c>
      <c r="H180" s="10">
        <f>H181</f>
        <v>0</v>
      </c>
      <c r="I180" s="10">
        <f>I181</f>
        <v>0</v>
      </c>
      <c r="J180" s="10"/>
      <c r="K180" s="10"/>
    </row>
    <row r="181" spans="1:11" ht="22.5" hidden="1">
      <c r="A181" s="59" t="s">
        <v>84</v>
      </c>
      <c r="B181" s="22" t="s">
        <v>28</v>
      </c>
      <c r="C181" s="23" t="s">
        <v>8</v>
      </c>
      <c r="D181" s="23" t="s">
        <v>13</v>
      </c>
      <c r="E181" s="64" t="s">
        <v>82</v>
      </c>
      <c r="F181" s="24" t="s">
        <v>61</v>
      </c>
      <c r="G181" s="11"/>
      <c r="H181" s="11"/>
      <c r="I181" s="11">
        <v>0</v>
      </c>
      <c r="J181" s="10"/>
      <c r="K181" s="10"/>
    </row>
    <row r="182" spans="1:11" ht="22.5" hidden="1">
      <c r="A182" s="3" t="s">
        <v>202</v>
      </c>
      <c r="B182" s="22" t="s">
        <v>28</v>
      </c>
      <c r="C182" s="23" t="s">
        <v>8</v>
      </c>
      <c r="D182" s="23" t="s">
        <v>5</v>
      </c>
      <c r="E182" s="46" t="s">
        <v>203</v>
      </c>
      <c r="F182" s="24"/>
      <c r="G182" s="10" t="e">
        <f>#REF!</f>
        <v>#REF!</v>
      </c>
      <c r="H182" s="10" t="e">
        <f>#REF!</f>
        <v>#REF!</v>
      </c>
      <c r="I182" s="10">
        <f>I183</f>
        <v>0</v>
      </c>
      <c r="J182" s="10"/>
      <c r="K182" s="10"/>
    </row>
    <row r="183" spans="1:11" ht="25.5" customHeight="1" hidden="1">
      <c r="A183" s="3" t="s">
        <v>98</v>
      </c>
      <c r="B183" s="22" t="s">
        <v>28</v>
      </c>
      <c r="C183" s="23" t="s">
        <v>8</v>
      </c>
      <c r="D183" s="23" t="s">
        <v>5</v>
      </c>
      <c r="E183" s="46" t="s">
        <v>204</v>
      </c>
      <c r="F183" s="24"/>
      <c r="G183" s="10" t="e">
        <f>#REF!</f>
        <v>#REF!</v>
      </c>
      <c r="H183" s="10" t="e">
        <f>#REF!</f>
        <v>#REF!</v>
      </c>
      <c r="I183" s="10">
        <f>I184</f>
        <v>0</v>
      </c>
      <c r="J183" s="10"/>
      <c r="K183" s="10"/>
    </row>
    <row r="184" spans="1:11" ht="33.75" hidden="1">
      <c r="A184" s="3" t="s">
        <v>30</v>
      </c>
      <c r="B184" s="22" t="s">
        <v>28</v>
      </c>
      <c r="C184" s="23" t="s">
        <v>8</v>
      </c>
      <c r="D184" s="23" t="s">
        <v>5</v>
      </c>
      <c r="E184" s="46" t="s">
        <v>204</v>
      </c>
      <c r="F184" s="32" t="s">
        <v>31</v>
      </c>
      <c r="G184" s="10">
        <f>G185</f>
        <v>0</v>
      </c>
      <c r="H184" s="10">
        <f>H185</f>
        <v>0</v>
      </c>
      <c r="I184" s="10">
        <f>I185</f>
        <v>0</v>
      </c>
      <c r="J184" s="10"/>
      <c r="K184" s="10"/>
    </row>
    <row r="185" spans="1:11" ht="12.75" hidden="1">
      <c r="A185" s="3" t="s">
        <v>49</v>
      </c>
      <c r="B185" s="22" t="s">
        <v>28</v>
      </c>
      <c r="C185" s="23" t="s">
        <v>8</v>
      </c>
      <c r="D185" s="23" t="s">
        <v>5</v>
      </c>
      <c r="E185" s="46" t="s">
        <v>204</v>
      </c>
      <c r="F185" s="32" t="s">
        <v>47</v>
      </c>
      <c r="G185" s="11"/>
      <c r="H185" s="11"/>
      <c r="I185" s="11"/>
      <c r="J185" s="10"/>
      <c r="K185" s="10"/>
    </row>
    <row r="186" spans="1:11" ht="22.5">
      <c r="A186" s="61" t="s">
        <v>248</v>
      </c>
      <c r="B186" s="37" t="s">
        <v>28</v>
      </c>
      <c r="C186" s="37" t="s">
        <v>13</v>
      </c>
      <c r="D186" s="37" t="s">
        <v>57</v>
      </c>
      <c r="E186" s="50" t="s">
        <v>205</v>
      </c>
      <c r="F186" s="38"/>
      <c r="G186" s="15" t="e">
        <f>G188</f>
        <v>#REF!</v>
      </c>
      <c r="H186" s="15" t="e">
        <f>H188</f>
        <v>#REF!</v>
      </c>
      <c r="I186" s="15">
        <f>I188+I194</f>
        <v>23200</v>
      </c>
      <c r="J186" s="15"/>
      <c r="K186" s="15"/>
    </row>
    <row r="187" spans="1:11" ht="12.75">
      <c r="A187" s="3" t="s">
        <v>206</v>
      </c>
      <c r="B187" s="23" t="s">
        <v>28</v>
      </c>
      <c r="C187" s="23" t="s">
        <v>13</v>
      </c>
      <c r="D187" s="23" t="s">
        <v>57</v>
      </c>
      <c r="E187" s="46" t="s">
        <v>209</v>
      </c>
      <c r="F187" s="24"/>
      <c r="G187" s="10" t="e">
        <f>G188</f>
        <v>#REF!</v>
      </c>
      <c r="H187" s="10" t="e">
        <f>H188</f>
        <v>#REF!</v>
      </c>
      <c r="I187" s="10">
        <f>I188+I194</f>
        <v>23200</v>
      </c>
      <c r="J187" s="10"/>
      <c r="K187" s="10"/>
    </row>
    <row r="188" spans="1:20" ht="12.75">
      <c r="A188" s="3" t="s">
        <v>208</v>
      </c>
      <c r="B188" s="23" t="s">
        <v>28</v>
      </c>
      <c r="C188" s="23" t="s">
        <v>13</v>
      </c>
      <c r="D188" s="23" t="s">
        <v>57</v>
      </c>
      <c r="E188" s="46" t="s">
        <v>211</v>
      </c>
      <c r="F188" s="24"/>
      <c r="G188" s="10" t="e">
        <f>G191</f>
        <v>#REF!</v>
      </c>
      <c r="H188" s="10" t="e">
        <f>H191</f>
        <v>#REF!</v>
      </c>
      <c r="I188" s="10">
        <f>I189+I191</f>
        <v>16200</v>
      </c>
      <c r="J188" s="10"/>
      <c r="K188" s="62"/>
      <c r="L188" s="131"/>
      <c r="M188" s="122"/>
      <c r="N188" s="122"/>
      <c r="O188" s="122"/>
      <c r="P188" s="89"/>
      <c r="Q188" s="130"/>
      <c r="R188" s="126"/>
      <c r="S188" s="126"/>
      <c r="T188" s="126"/>
    </row>
    <row r="189" spans="1:20" ht="33.75">
      <c r="A189" s="55" t="s">
        <v>30</v>
      </c>
      <c r="B189" s="23"/>
      <c r="C189" s="23"/>
      <c r="D189" s="23"/>
      <c r="E189" s="46" t="s">
        <v>211</v>
      </c>
      <c r="F189" s="32" t="s">
        <v>31</v>
      </c>
      <c r="G189" s="10" t="e">
        <f>G190</f>
        <v>#REF!</v>
      </c>
      <c r="H189" s="10" t="e">
        <f>H190</f>
        <v>#REF!</v>
      </c>
      <c r="I189" s="10">
        <f>I190</f>
        <v>13050</v>
      </c>
      <c r="J189" s="10"/>
      <c r="K189" s="62"/>
      <c r="L189" s="131"/>
      <c r="M189" s="122"/>
      <c r="N189" s="122"/>
      <c r="O189" s="122"/>
      <c r="P189" s="89"/>
      <c r="Q189" s="130"/>
      <c r="R189" s="126"/>
      <c r="S189" s="126"/>
      <c r="T189" s="126"/>
    </row>
    <row r="190" spans="1:20" ht="12.75">
      <c r="A190" s="55" t="s">
        <v>49</v>
      </c>
      <c r="B190" s="23"/>
      <c r="C190" s="23"/>
      <c r="D190" s="23"/>
      <c r="E190" s="46" t="s">
        <v>211</v>
      </c>
      <c r="F190" s="32" t="s">
        <v>47</v>
      </c>
      <c r="G190" s="10" t="e">
        <f>#REF!</f>
        <v>#REF!</v>
      </c>
      <c r="H190" s="10" t="e">
        <f>#REF!</f>
        <v>#REF!</v>
      </c>
      <c r="I190" s="91">
        <f>'[4]1'!$I$176</f>
        <v>13050</v>
      </c>
      <c r="J190" s="10"/>
      <c r="K190" s="62"/>
      <c r="L190" s="131"/>
      <c r="M190" s="122"/>
      <c r="N190" s="122"/>
      <c r="O190" s="122"/>
      <c r="P190" s="89"/>
      <c r="Q190" s="130"/>
      <c r="R190" s="126"/>
      <c r="S190" s="126"/>
      <c r="T190" s="126"/>
    </row>
    <row r="191" spans="1:20" ht="12.75">
      <c r="A191" s="55" t="s">
        <v>218</v>
      </c>
      <c r="B191" s="23" t="s">
        <v>28</v>
      </c>
      <c r="C191" s="23" t="s">
        <v>13</v>
      </c>
      <c r="D191" s="23" t="s">
        <v>57</v>
      </c>
      <c r="E191" s="46" t="s">
        <v>211</v>
      </c>
      <c r="F191" s="24" t="s">
        <v>33</v>
      </c>
      <c r="G191" s="10" t="e">
        <f>G192</f>
        <v>#REF!</v>
      </c>
      <c r="H191" s="10" t="e">
        <f>H192</f>
        <v>#REF!</v>
      </c>
      <c r="I191" s="10">
        <f>I192</f>
        <v>3150</v>
      </c>
      <c r="J191" s="10"/>
      <c r="K191" s="62"/>
      <c r="L191" s="132"/>
      <c r="M191" s="122"/>
      <c r="N191" s="122"/>
      <c r="O191" s="122"/>
      <c r="P191" s="89"/>
      <c r="Q191" s="130"/>
      <c r="R191" s="126"/>
      <c r="S191" s="126"/>
      <c r="T191" s="126"/>
    </row>
    <row r="192" spans="1:20" ht="22.5">
      <c r="A192" s="3" t="s">
        <v>219</v>
      </c>
      <c r="B192" s="23" t="s">
        <v>28</v>
      </c>
      <c r="C192" s="23" t="s">
        <v>13</v>
      </c>
      <c r="D192" s="23" t="s">
        <v>57</v>
      </c>
      <c r="E192" s="46" t="s">
        <v>211</v>
      </c>
      <c r="F192" s="24" t="s">
        <v>35</v>
      </c>
      <c r="G192" s="10" t="e">
        <f>#REF!</f>
        <v>#REF!</v>
      </c>
      <c r="H192" s="10" t="e">
        <f>#REF!</f>
        <v>#REF!</v>
      </c>
      <c r="I192" s="91">
        <f>'[4]1'!$I$178</f>
        <v>3150</v>
      </c>
      <c r="J192" s="10"/>
      <c r="K192" s="62"/>
      <c r="L192" s="131"/>
      <c r="M192" s="122"/>
      <c r="N192" s="122"/>
      <c r="O192" s="122"/>
      <c r="P192" s="89"/>
      <c r="Q192" s="130"/>
      <c r="R192" s="126"/>
      <c r="S192" s="126"/>
      <c r="T192" s="126"/>
    </row>
    <row r="193" spans="1:12" ht="12.75" hidden="1">
      <c r="A193" s="3" t="s">
        <v>42</v>
      </c>
      <c r="B193" s="23" t="s">
        <v>28</v>
      </c>
      <c r="C193" s="23" t="s">
        <v>13</v>
      </c>
      <c r="D193" s="23" t="s">
        <v>57</v>
      </c>
      <c r="E193" s="46" t="s">
        <v>81</v>
      </c>
      <c r="F193" s="24" t="s">
        <v>37</v>
      </c>
      <c r="G193" s="11"/>
      <c r="H193" s="11"/>
      <c r="I193" s="11">
        <v>1370</v>
      </c>
      <c r="J193" s="10"/>
      <c r="K193" s="62"/>
      <c r="L193" s="133"/>
    </row>
    <row r="194" spans="1:12" ht="14.25" customHeight="1">
      <c r="A194" s="3" t="s">
        <v>207</v>
      </c>
      <c r="B194" s="22" t="s">
        <v>28</v>
      </c>
      <c r="C194" s="22" t="s">
        <v>13</v>
      </c>
      <c r="D194" s="22" t="s">
        <v>57</v>
      </c>
      <c r="E194" s="46" t="s">
        <v>210</v>
      </c>
      <c r="F194" s="32"/>
      <c r="G194" s="10">
        <f>G197</f>
        <v>0</v>
      </c>
      <c r="H194" s="10">
        <f>H197</f>
        <v>0</v>
      </c>
      <c r="I194" s="10">
        <f>I195+I197</f>
        <v>7000</v>
      </c>
      <c r="J194" s="10"/>
      <c r="K194" s="62"/>
      <c r="L194" s="133"/>
    </row>
    <row r="195" spans="1:12" ht="14.25" customHeight="1">
      <c r="A195" s="55" t="s">
        <v>30</v>
      </c>
      <c r="B195" s="22"/>
      <c r="C195" s="22"/>
      <c r="D195" s="22"/>
      <c r="E195" s="46" t="s">
        <v>210</v>
      </c>
      <c r="F195" s="32" t="s">
        <v>31</v>
      </c>
      <c r="G195" s="10"/>
      <c r="H195" s="10"/>
      <c r="I195" s="10">
        <f>I196</f>
        <v>5650</v>
      </c>
      <c r="J195" s="10"/>
      <c r="K195" s="62"/>
      <c r="L195" s="133"/>
    </row>
    <row r="196" spans="1:12" ht="14.25" customHeight="1">
      <c r="A196" s="55" t="s">
        <v>49</v>
      </c>
      <c r="B196" s="22"/>
      <c r="C196" s="22"/>
      <c r="D196" s="22"/>
      <c r="E196" s="46" t="s">
        <v>210</v>
      </c>
      <c r="F196" s="32" t="s">
        <v>47</v>
      </c>
      <c r="G196" s="10"/>
      <c r="H196" s="10"/>
      <c r="I196" s="91">
        <f>'[4]1'!$I$182</f>
        <v>5650</v>
      </c>
      <c r="J196" s="10"/>
      <c r="K196" s="62"/>
      <c r="L196" s="133"/>
    </row>
    <row r="197" spans="1:12" ht="12.75">
      <c r="A197" s="55" t="s">
        <v>218</v>
      </c>
      <c r="B197" s="22" t="s">
        <v>28</v>
      </c>
      <c r="C197" s="22" t="s">
        <v>13</v>
      </c>
      <c r="D197" s="22" t="s">
        <v>57</v>
      </c>
      <c r="E197" s="46" t="s">
        <v>210</v>
      </c>
      <c r="F197" s="32" t="s">
        <v>33</v>
      </c>
      <c r="G197" s="10">
        <f>G198</f>
        <v>0</v>
      </c>
      <c r="H197" s="10">
        <f>H198</f>
        <v>0</v>
      </c>
      <c r="I197" s="10">
        <f>I198</f>
        <v>1350</v>
      </c>
      <c r="J197" s="10"/>
      <c r="K197" s="62"/>
      <c r="L197" s="133"/>
    </row>
    <row r="198" spans="1:12" ht="22.5">
      <c r="A198" s="3" t="s">
        <v>219</v>
      </c>
      <c r="B198" s="22" t="s">
        <v>28</v>
      </c>
      <c r="C198" s="22" t="s">
        <v>13</v>
      </c>
      <c r="D198" s="22" t="s">
        <v>57</v>
      </c>
      <c r="E198" s="46" t="s">
        <v>210</v>
      </c>
      <c r="F198" s="32" t="s">
        <v>35</v>
      </c>
      <c r="G198" s="10">
        <f>G199</f>
        <v>0</v>
      </c>
      <c r="H198" s="10">
        <f>H199</f>
        <v>0</v>
      </c>
      <c r="I198" s="91">
        <f>'[4]1'!$I$184</f>
        <v>1350</v>
      </c>
      <c r="J198" s="10"/>
      <c r="K198" s="62"/>
      <c r="L198" s="133"/>
    </row>
    <row r="199" spans="1:11" ht="22.5">
      <c r="A199" s="61" t="s">
        <v>249</v>
      </c>
      <c r="B199" s="37" t="s">
        <v>28</v>
      </c>
      <c r="C199" s="37" t="s">
        <v>13</v>
      </c>
      <c r="D199" s="37" t="s">
        <v>57</v>
      </c>
      <c r="E199" s="50" t="s">
        <v>213</v>
      </c>
      <c r="F199" s="38"/>
      <c r="G199" s="15">
        <f>G201</f>
        <v>0</v>
      </c>
      <c r="H199" s="15">
        <f>H201</f>
        <v>0</v>
      </c>
      <c r="I199" s="15">
        <f>I200</f>
        <v>713992.01</v>
      </c>
      <c r="J199" s="15"/>
      <c r="K199" s="15"/>
    </row>
    <row r="200" spans="1:11" ht="12.75">
      <c r="A200" s="3" t="s">
        <v>212</v>
      </c>
      <c r="B200" s="23" t="s">
        <v>28</v>
      </c>
      <c r="C200" s="23" t="s">
        <v>13</v>
      </c>
      <c r="D200" s="23" t="s">
        <v>57</v>
      </c>
      <c r="E200" s="97" t="s">
        <v>214</v>
      </c>
      <c r="F200" s="24"/>
      <c r="G200" s="10">
        <f aca="true" t="shared" si="15" ref="G200:H203">G201</f>
        <v>0</v>
      </c>
      <c r="H200" s="10">
        <f t="shared" si="15"/>
        <v>0</v>
      </c>
      <c r="I200" s="10">
        <f>I201+I224+I226</f>
        <v>713992.01</v>
      </c>
      <c r="J200" s="10"/>
      <c r="K200" s="10"/>
    </row>
    <row r="201" spans="1:11" ht="12.75">
      <c r="A201" s="3" t="s">
        <v>132</v>
      </c>
      <c r="B201" s="23" t="s">
        <v>28</v>
      </c>
      <c r="C201" s="23" t="s">
        <v>13</v>
      </c>
      <c r="D201" s="23" t="s">
        <v>57</v>
      </c>
      <c r="E201" s="97" t="s">
        <v>215</v>
      </c>
      <c r="F201" s="24"/>
      <c r="G201" s="10">
        <f t="shared" si="15"/>
        <v>0</v>
      </c>
      <c r="H201" s="10">
        <f t="shared" si="15"/>
        <v>0</v>
      </c>
      <c r="I201" s="10">
        <f>I202</f>
        <v>302459.71</v>
      </c>
      <c r="J201" s="10"/>
      <c r="K201" s="10"/>
    </row>
    <row r="202" spans="1:11" ht="12.75">
      <c r="A202" s="55" t="s">
        <v>218</v>
      </c>
      <c r="B202" s="23" t="s">
        <v>28</v>
      </c>
      <c r="C202" s="23" t="s">
        <v>13</v>
      </c>
      <c r="D202" s="23" t="s">
        <v>57</v>
      </c>
      <c r="E202" s="97" t="s">
        <v>215</v>
      </c>
      <c r="F202" s="24" t="s">
        <v>33</v>
      </c>
      <c r="G202" s="10">
        <f t="shared" si="15"/>
        <v>0</v>
      </c>
      <c r="H202" s="10">
        <f t="shared" si="15"/>
        <v>0</v>
      </c>
      <c r="I202" s="10">
        <f>I203</f>
        <v>302459.71</v>
      </c>
      <c r="J202" s="10"/>
      <c r="K202" s="10"/>
    </row>
    <row r="203" spans="1:11" ht="22.5">
      <c r="A203" s="3" t="s">
        <v>219</v>
      </c>
      <c r="B203" s="23" t="s">
        <v>28</v>
      </c>
      <c r="C203" s="23" t="s">
        <v>13</v>
      </c>
      <c r="D203" s="23" t="s">
        <v>57</v>
      </c>
      <c r="E203" s="97" t="s">
        <v>215</v>
      </c>
      <c r="F203" s="24" t="s">
        <v>35</v>
      </c>
      <c r="G203" s="10">
        <f t="shared" si="15"/>
        <v>0</v>
      </c>
      <c r="H203" s="10">
        <f t="shared" si="15"/>
        <v>0</v>
      </c>
      <c r="I203" s="91">
        <f>'[4]1'!$I$274</f>
        <v>302459.71</v>
      </c>
      <c r="J203" s="10"/>
      <c r="K203" s="10"/>
    </row>
    <row r="204" spans="1:11" s="95" customFormat="1" ht="22.5" customHeight="1" hidden="1">
      <c r="A204" s="59" t="s">
        <v>36</v>
      </c>
      <c r="B204" s="22" t="s">
        <v>28</v>
      </c>
      <c r="C204" s="22" t="s">
        <v>8</v>
      </c>
      <c r="D204" s="22" t="s">
        <v>5</v>
      </c>
      <c r="E204" s="64" t="s">
        <v>92</v>
      </c>
      <c r="F204" s="32" t="s">
        <v>37</v>
      </c>
      <c r="G204" s="13"/>
      <c r="H204" s="13"/>
      <c r="I204" s="90"/>
      <c r="J204" s="13"/>
      <c r="K204" s="13"/>
    </row>
    <row r="205" spans="1:11" s="95" customFormat="1" ht="22.5" hidden="1">
      <c r="A205" s="3" t="s">
        <v>93</v>
      </c>
      <c r="B205" s="92" t="s">
        <v>28</v>
      </c>
      <c r="C205" s="92" t="s">
        <v>8</v>
      </c>
      <c r="D205" s="92" t="s">
        <v>5</v>
      </c>
      <c r="E205" s="96" t="s">
        <v>91</v>
      </c>
      <c r="F205" s="93"/>
      <c r="G205" s="94"/>
      <c r="H205" s="94"/>
      <c r="I205" s="94"/>
      <c r="J205" s="94"/>
      <c r="K205" s="94"/>
    </row>
    <row r="206" spans="1:11" s="95" customFormat="1" ht="22.5" hidden="1">
      <c r="A206" s="3" t="s">
        <v>94</v>
      </c>
      <c r="B206" s="22" t="s">
        <v>28</v>
      </c>
      <c r="C206" s="22" t="s">
        <v>8</v>
      </c>
      <c r="D206" s="22" t="s">
        <v>5</v>
      </c>
      <c r="E206" s="97" t="s">
        <v>96</v>
      </c>
      <c r="F206" s="32"/>
      <c r="G206" s="13"/>
      <c r="H206" s="13"/>
      <c r="I206" s="13"/>
      <c r="J206" s="13"/>
      <c r="K206" s="13"/>
    </row>
    <row r="207" spans="1:11" s="95" customFormat="1" ht="12.75" customHeight="1" hidden="1">
      <c r="A207" s="55" t="s">
        <v>106</v>
      </c>
      <c r="B207" s="22" t="s">
        <v>28</v>
      </c>
      <c r="C207" s="22" t="s">
        <v>8</v>
      </c>
      <c r="D207" s="22" t="s">
        <v>5</v>
      </c>
      <c r="E207" s="97" t="s">
        <v>96</v>
      </c>
      <c r="F207" s="32" t="s">
        <v>97</v>
      </c>
      <c r="G207" s="13">
        <f>G208</f>
        <v>0</v>
      </c>
      <c r="H207" s="13">
        <f>H208</f>
        <v>0</v>
      </c>
      <c r="I207" s="13"/>
      <c r="J207" s="13"/>
      <c r="K207" s="13"/>
    </row>
    <row r="208" spans="1:11" s="95" customFormat="1" ht="22.5" customHeight="1" hidden="1">
      <c r="A208" s="55" t="s">
        <v>95</v>
      </c>
      <c r="B208" s="22" t="s">
        <v>28</v>
      </c>
      <c r="C208" s="22" t="s">
        <v>8</v>
      </c>
      <c r="D208" s="22" t="s">
        <v>5</v>
      </c>
      <c r="E208" s="97" t="s">
        <v>96</v>
      </c>
      <c r="F208" s="32" t="s">
        <v>109</v>
      </c>
      <c r="G208" s="13">
        <f>G209</f>
        <v>0</v>
      </c>
      <c r="H208" s="13">
        <f>H209</f>
        <v>0</v>
      </c>
      <c r="I208" s="90"/>
      <c r="J208" s="13"/>
      <c r="K208" s="13"/>
    </row>
    <row r="209" spans="1:11" s="95" customFormat="1" ht="22.5" customHeight="1" hidden="1">
      <c r="A209" s="59" t="s">
        <v>36</v>
      </c>
      <c r="B209" s="22" t="s">
        <v>28</v>
      </c>
      <c r="C209" s="22" t="s">
        <v>8</v>
      </c>
      <c r="D209" s="22" t="s">
        <v>5</v>
      </c>
      <c r="E209" s="97" t="s">
        <v>96</v>
      </c>
      <c r="F209" s="32" t="s">
        <v>104</v>
      </c>
      <c r="G209" s="13"/>
      <c r="H209" s="13"/>
      <c r="I209" s="90"/>
      <c r="J209" s="13"/>
      <c r="K209" s="13"/>
    </row>
    <row r="210" spans="1:11" s="95" customFormat="1" ht="34.5" customHeight="1" hidden="1">
      <c r="A210" s="3" t="s">
        <v>105</v>
      </c>
      <c r="B210" s="22"/>
      <c r="C210" s="22"/>
      <c r="D210" s="22"/>
      <c r="E210" s="46" t="s">
        <v>108</v>
      </c>
      <c r="F210" s="32"/>
      <c r="G210" s="13"/>
      <c r="H210" s="13"/>
      <c r="I210" s="13"/>
      <c r="J210" s="13"/>
      <c r="K210" s="13"/>
    </row>
    <row r="211" spans="1:11" s="95" customFormat="1" ht="22.5" customHeight="1" hidden="1">
      <c r="A211" s="55" t="s">
        <v>106</v>
      </c>
      <c r="B211" s="22"/>
      <c r="C211" s="22"/>
      <c r="D211" s="22"/>
      <c r="E211" s="46" t="s">
        <v>108</v>
      </c>
      <c r="F211" s="32" t="s">
        <v>97</v>
      </c>
      <c r="G211" s="13"/>
      <c r="H211" s="13"/>
      <c r="I211" s="13"/>
      <c r="J211" s="13"/>
      <c r="K211" s="13"/>
    </row>
    <row r="212" spans="1:11" s="95" customFormat="1" ht="18.75" customHeight="1" hidden="1">
      <c r="A212" s="55" t="s">
        <v>95</v>
      </c>
      <c r="B212" s="22"/>
      <c r="C212" s="22"/>
      <c r="D212" s="22"/>
      <c r="E212" s="46" t="s">
        <v>108</v>
      </c>
      <c r="F212" s="32" t="s">
        <v>109</v>
      </c>
      <c r="G212" s="13"/>
      <c r="H212" s="13"/>
      <c r="I212" s="90"/>
      <c r="J212" s="13"/>
      <c r="K212" s="13"/>
    </row>
    <row r="213" spans="1:11" s="95" customFormat="1" ht="22.5" customHeight="1" hidden="1">
      <c r="A213" s="55" t="s">
        <v>107</v>
      </c>
      <c r="B213" s="22"/>
      <c r="C213" s="22"/>
      <c r="D213" s="22"/>
      <c r="E213" s="46" t="s">
        <v>108</v>
      </c>
      <c r="F213" s="32" t="s">
        <v>110</v>
      </c>
      <c r="G213" s="13"/>
      <c r="H213" s="13"/>
      <c r="I213" s="90"/>
      <c r="J213" s="13"/>
      <c r="K213" s="13"/>
    </row>
    <row r="214" spans="1:11" s="95" customFormat="1" ht="36" customHeight="1" hidden="1">
      <c r="A214" s="3" t="s">
        <v>111</v>
      </c>
      <c r="B214" s="22"/>
      <c r="C214" s="22"/>
      <c r="D214" s="22"/>
      <c r="E214" s="46" t="s">
        <v>112</v>
      </c>
      <c r="F214" s="32"/>
      <c r="G214" s="13"/>
      <c r="H214" s="13"/>
      <c r="I214" s="13"/>
      <c r="J214" s="13"/>
      <c r="K214" s="13"/>
    </row>
    <row r="215" spans="1:11" s="95" customFormat="1" ht="22.5" customHeight="1" hidden="1">
      <c r="A215" s="55" t="s">
        <v>106</v>
      </c>
      <c r="B215" s="22"/>
      <c r="C215" s="22"/>
      <c r="D215" s="22"/>
      <c r="E215" s="46" t="s">
        <v>112</v>
      </c>
      <c r="F215" s="32" t="s">
        <v>97</v>
      </c>
      <c r="G215" s="13"/>
      <c r="H215" s="13"/>
      <c r="I215" s="13"/>
      <c r="J215" s="13"/>
      <c r="K215" s="13"/>
    </row>
    <row r="216" spans="1:11" s="95" customFormat="1" ht="22.5" customHeight="1" hidden="1">
      <c r="A216" s="55" t="s">
        <v>95</v>
      </c>
      <c r="B216" s="22"/>
      <c r="C216" s="22"/>
      <c r="D216" s="22"/>
      <c r="E216" s="46" t="s">
        <v>112</v>
      </c>
      <c r="F216" s="32" t="s">
        <v>109</v>
      </c>
      <c r="G216" s="13"/>
      <c r="H216" s="13"/>
      <c r="I216" s="90">
        <v>0</v>
      </c>
      <c r="J216" s="13"/>
      <c r="K216" s="13"/>
    </row>
    <row r="217" spans="1:11" s="95" customFormat="1" ht="22.5" customHeight="1" hidden="1">
      <c r="A217" s="55" t="s">
        <v>107</v>
      </c>
      <c r="B217" s="22"/>
      <c r="C217" s="22"/>
      <c r="D217" s="22"/>
      <c r="E217" s="46" t="s">
        <v>112</v>
      </c>
      <c r="F217" s="32" t="s">
        <v>110</v>
      </c>
      <c r="G217" s="13"/>
      <c r="H217" s="13"/>
      <c r="I217" s="90"/>
      <c r="J217" s="13"/>
      <c r="K217" s="13"/>
    </row>
    <row r="218" spans="1:11" ht="12.75" hidden="1">
      <c r="A218" s="59" t="s">
        <v>73</v>
      </c>
      <c r="B218" s="65" t="s">
        <v>28</v>
      </c>
      <c r="C218" s="66" t="s">
        <v>6</v>
      </c>
      <c r="D218" s="66" t="s">
        <v>13</v>
      </c>
      <c r="E218" s="67" t="s">
        <v>76</v>
      </c>
      <c r="F218" s="70"/>
      <c r="G218" s="69">
        <f>G233+G237</f>
        <v>0</v>
      </c>
      <c r="H218" s="69">
        <f>H233+H237</f>
        <v>0</v>
      </c>
      <c r="I218" s="69"/>
      <c r="J218" s="69">
        <f>J233+J237</f>
        <v>0</v>
      </c>
      <c r="K218" s="69">
        <f>K240</f>
        <v>0</v>
      </c>
    </row>
    <row r="219" spans="1:11" ht="12.75" hidden="1">
      <c r="A219" s="59" t="s">
        <v>87</v>
      </c>
      <c r="B219" s="22" t="s">
        <v>28</v>
      </c>
      <c r="C219" s="23" t="s">
        <v>13</v>
      </c>
      <c r="D219" s="23" t="s">
        <v>7</v>
      </c>
      <c r="E219" s="64" t="s">
        <v>86</v>
      </c>
      <c r="F219" s="24"/>
      <c r="G219" s="10" t="e">
        <f>#REF!</f>
        <v>#REF!</v>
      </c>
      <c r="H219" s="10" t="e">
        <f>#REF!</f>
        <v>#REF!</v>
      </c>
      <c r="I219" s="10"/>
      <c r="J219" s="10"/>
      <c r="K219" s="10"/>
    </row>
    <row r="220" spans="1:11" ht="24.75" customHeight="1" hidden="1">
      <c r="A220" s="55" t="s">
        <v>89</v>
      </c>
      <c r="B220" s="22" t="s">
        <v>28</v>
      </c>
      <c r="C220" s="23" t="s">
        <v>5</v>
      </c>
      <c r="D220" s="23" t="s">
        <v>7</v>
      </c>
      <c r="E220" s="64" t="s">
        <v>88</v>
      </c>
      <c r="F220" s="24" t="s">
        <v>31</v>
      </c>
      <c r="G220" s="10" t="e">
        <f>G221</f>
        <v>#REF!</v>
      </c>
      <c r="H220" s="10" t="e">
        <f>H221</f>
        <v>#REF!</v>
      </c>
      <c r="I220" s="10"/>
      <c r="J220" s="10"/>
      <c r="K220" s="10"/>
    </row>
    <row r="221" spans="1:11" ht="12.75" hidden="1">
      <c r="A221" s="55" t="s">
        <v>49</v>
      </c>
      <c r="B221" s="22" t="s">
        <v>28</v>
      </c>
      <c r="C221" s="23" t="s">
        <v>5</v>
      </c>
      <c r="D221" s="23" t="s">
        <v>7</v>
      </c>
      <c r="E221" s="64" t="s">
        <v>88</v>
      </c>
      <c r="F221" s="24" t="s">
        <v>47</v>
      </c>
      <c r="G221" s="10" t="e">
        <f>#REF!+G222</f>
        <v>#REF!</v>
      </c>
      <c r="H221" s="10" t="e">
        <f>#REF!+H222</f>
        <v>#REF!</v>
      </c>
      <c r="I221" s="91"/>
      <c r="J221" s="10"/>
      <c r="K221" s="10"/>
    </row>
    <row r="222" spans="1:11" ht="22.5" hidden="1">
      <c r="A222" s="59" t="s">
        <v>79</v>
      </c>
      <c r="B222" s="22" t="s">
        <v>28</v>
      </c>
      <c r="C222" s="23" t="s">
        <v>13</v>
      </c>
      <c r="D222" s="23" t="s">
        <v>7</v>
      </c>
      <c r="E222" s="64" t="s">
        <v>80</v>
      </c>
      <c r="F222" s="24"/>
      <c r="G222" s="10" t="e">
        <f>#REF!</f>
        <v>#REF!</v>
      </c>
      <c r="H222" s="10" t="e">
        <f>#REF!</f>
        <v>#REF!</v>
      </c>
      <c r="I222" s="10"/>
      <c r="J222" s="10"/>
      <c r="K222" s="10"/>
    </row>
    <row r="223" spans="1:11" s="18" customFormat="1" ht="22.5" hidden="1">
      <c r="A223" s="3" t="s">
        <v>113</v>
      </c>
      <c r="B223" s="22" t="s">
        <v>28</v>
      </c>
      <c r="C223" s="22" t="s">
        <v>8</v>
      </c>
      <c r="D223" s="22" t="s">
        <v>5</v>
      </c>
      <c r="E223" s="47" t="s">
        <v>114</v>
      </c>
      <c r="F223" s="32"/>
      <c r="G223" s="10"/>
      <c r="H223" s="10"/>
      <c r="I223" s="10"/>
      <c r="J223" s="10"/>
      <c r="K223" s="10"/>
    </row>
    <row r="224" spans="1:11" s="18" customFormat="1" ht="12.75" hidden="1">
      <c r="A224" s="113" t="s">
        <v>51</v>
      </c>
      <c r="B224" s="22" t="s">
        <v>28</v>
      </c>
      <c r="C224" s="22" t="s">
        <v>8</v>
      </c>
      <c r="D224" s="22" t="s">
        <v>5</v>
      </c>
      <c r="E224" s="97" t="s">
        <v>215</v>
      </c>
      <c r="F224" s="32" t="s">
        <v>52</v>
      </c>
      <c r="G224" s="10">
        <f>G225</f>
        <v>0</v>
      </c>
      <c r="H224" s="10">
        <f>H225</f>
        <v>0</v>
      </c>
      <c r="I224" s="10">
        <f>I225</f>
        <v>0</v>
      </c>
      <c r="J224" s="10"/>
      <c r="K224" s="10"/>
    </row>
    <row r="225" spans="1:11" s="18" customFormat="1" ht="12.75" hidden="1">
      <c r="A225" s="3" t="s">
        <v>228</v>
      </c>
      <c r="B225" s="22" t="s">
        <v>28</v>
      </c>
      <c r="C225" s="22" t="s">
        <v>8</v>
      </c>
      <c r="D225" s="22" t="s">
        <v>5</v>
      </c>
      <c r="E225" s="97" t="s">
        <v>215</v>
      </c>
      <c r="F225" s="32" t="s">
        <v>227</v>
      </c>
      <c r="G225" s="11"/>
      <c r="H225" s="11"/>
      <c r="I225" s="11">
        <f>'[3]1'!$I$416</f>
        <v>0</v>
      </c>
      <c r="J225" s="10"/>
      <c r="K225" s="10"/>
    </row>
    <row r="226" spans="1:13" s="18" customFormat="1" ht="22.5">
      <c r="A226" s="55" t="s">
        <v>217</v>
      </c>
      <c r="B226" s="22" t="s">
        <v>28</v>
      </c>
      <c r="C226" s="22" t="s">
        <v>8</v>
      </c>
      <c r="D226" s="22" t="s">
        <v>5</v>
      </c>
      <c r="E226" s="97" t="s">
        <v>215</v>
      </c>
      <c r="F226" s="32" t="s">
        <v>45</v>
      </c>
      <c r="G226" s="10">
        <f>G227</f>
        <v>0</v>
      </c>
      <c r="H226" s="10">
        <f>H227</f>
        <v>0</v>
      </c>
      <c r="I226" s="10">
        <f>I227</f>
        <v>411532.3</v>
      </c>
      <c r="J226" s="10"/>
      <c r="K226" s="10"/>
      <c r="M226" s="114"/>
    </row>
    <row r="227" spans="1:11" s="18" customFormat="1" ht="25.5" customHeight="1">
      <c r="A227" s="3" t="s">
        <v>271</v>
      </c>
      <c r="B227" s="22" t="s">
        <v>28</v>
      </c>
      <c r="C227" s="22" t="s">
        <v>8</v>
      </c>
      <c r="D227" s="22" t="s">
        <v>5</v>
      </c>
      <c r="E227" s="97" t="s">
        <v>215</v>
      </c>
      <c r="F227" s="32" t="s">
        <v>270</v>
      </c>
      <c r="G227" s="11"/>
      <c r="H227" s="11"/>
      <c r="I227" s="11">
        <f>'[4]1'!$I$291</f>
        <v>411532.3</v>
      </c>
      <c r="J227" s="10"/>
      <c r="K227" s="10"/>
    </row>
    <row r="228" spans="1:11" s="18" customFormat="1" ht="25.5" customHeight="1" hidden="1">
      <c r="A228" s="105" t="s">
        <v>116</v>
      </c>
      <c r="B228" s="22"/>
      <c r="C228" s="22"/>
      <c r="D228" s="22"/>
      <c r="E228" s="47" t="s">
        <v>117</v>
      </c>
      <c r="F228" s="32"/>
      <c r="G228" s="11"/>
      <c r="H228" s="11"/>
      <c r="I228" s="10">
        <f>I229</f>
        <v>0</v>
      </c>
      <c r="J228" s="10"/>
      <c r="K228" s="10"/>
    </row>
    <row r="229" spans="1:11" s="18" customFormat="1" ht="25.5" customHeight="1" hidden="1">
      <c r="A229" s="105" t="s">
        <v>64</v>
      </c>
      <c r="B229" s="22"/>
      <c r="C229" s="22"/>
      <c r="D229" s="22"/>
      <c r="E229" s="47" t="s">
        <v>117</v>
      </c>
      <c r="F229" s="32" t="s">
        <v>45</v>
      </c>
      <c r="G229" s="11"/>
      <c r="H229" s="11"/>
      <c r="I229" s="10">
        <f>I230</f>
        <v>0</v>
      </c>
      <c r="J229" s="10"/>
      <c r="K229" s="10"/>
    </row>
    <row r="230" spans="1:11" s="18" customFormat="1" ht="13.5" customHeight="1" hidden="1">
      <c r="A230" s="106" t="s">
        <v>43</v>
      </c>
      <c r="B230" s="22"/>
      <c r="C230" s="22"/>
      <c r="D230" s="22"/>
      <c r="E230" s="47" t="s">
        <v>117</v>
      </c>
      <c r="F230" s="32" t="s">
        <v>46</v>
      </c>
      <c r="G230" s="11"/>
      <c r="H230" s="11"/>
      <c r="I230" s="11">
        <v>0</v>
      </c>
      <c r="J230" s="10"/>
      <c r="K230" s="10"/>
    </row>
    <row r="231" spans="1:11" ht="22.5" hidden="1">
      <c r="A231" s="103" t="s">
        <v>79</v>
      </c>
      <c r="B231" s="22" t="s">
        <v>28</v>
      </c>
      <c r="C231" s="23" t="s">
        <v>13</v>
      </c>
      <c r="D231" s="23" t="s">
        <v>7</v>
      </c>
      <c r="E231" s="64" t="s">
        <v>90</v>
      </c>
      <c r="F231" s="24"/>
      <c r="G231" s="10" t="e">
        <f>#REF!</f>
        <v>#REF!</v>
      </c>
      <c r="H231" s="10" t="e">
        <f>#REF!</f>
        <v>#REF!</v>
      </c>
      <c r="I231" s="10">
        <f>I232</f>
        <v>0</v>
      </c>
      <c r="J231" s="10">
        <f>J232</f>
        <v>0</v>
      </c>
      <c r="K231" s="10"/>
    </row>
    <row r="232" spans="1:11" ht="22.5" hidden="1">
      <c r="A232" s="103" t="s">
        <v>77</v>
      </c>
      <c r="B232" s="22" t="s">
        <v>28</v>
      </c>
      <c r="C232" s="23" t="s">
        <v>6</v>
      </c>
      <c r="D232" s="23" t="s">
        <v>13</v>
      </c>
      <c r="E232" s="64" t="s">
        <v>78</v>
      </c>
      <c r="F232" s="31"/>
      <c r="G232" s="10"/>
      <c r="H232" s="10"/>
      <c r="I232" s="10">
        <f>I233:K233</f>
        <v>0</v>
      </c>
      <c r="J232" s="10">
        <f>J233</f>
        <v>0</v>
      </c>
      <c r="K232" s="10"/>
    </row>
    <row r="233" spans="1:11" ht="33.75" hidden="1">
      <c r="A233" s="104" t="s">
        <v>30</v>
      </c>
      <c r="B233" s="22" t="s">
        <v>28</v>
      </c>
      <c r="C233" s="23" t="s">
        <v>6</v>
      </c>
      <c r="D233" s="23" t="s">
        <v>13</v>
      </c>
      <c r="E233" s="64" t="s">
        <v>78</v>
      </c>
      <c r="F233" s="24" t="s">
        <v>31</v>
      </c>
      <c r="G233" s="10">
        <f>G234</f>
        <v>0</v>
      </c>
      <c r="H233" s="10">
        <f>H234</f>
        <v>0</v>
      </c>
      <c r="I233" s="10">
        <f>I234</f>
        <v>0</v>
      </c>
      <c r="J233" s="10">
        <f>J234</f>
        <v>0</v>
      </c>
      <c r="K233" s="10"/>
    </row>
    <row r="234" spans="1:11" ht="12.75" hidden="1">
      <c r="A234" s="104" t="s">
        <v>49</v>
      </c>
      <c r="B234" s="22" t="s">
        <v>28</v>
      </c>
      <c r="C234" s="23" t="s">
        <v>6</v>
      </c>
      <c r="D234" s="23" t="s">
        <v>13</v>
      </c>
      <c r="E234" s="64" t="s">
        <v>78</v>
      </c>
      <c r="F234" s="24" t="s">
        <v>47</v>
      </c>
      <c r="G234" s="10">
        <f>G235+G236</f>
        <v>0</v>
      </c>
      <c r="H234" s="10">
        <f>H235+H236</f>
        <v>0</v>
      </c>
      <c r="I234" s="91">
        <v>0</v>
      </c>
      <c r="J234" s="10">
        <v>0</v>
      </c>
      <c r="K234" s="10"/>
    </row>
    <row r="235" spans="1:11" ht="22.5" hidden="1">
      <c r="A235" s="107" t="s">
        <v>70</v>
      </c>
      <c r="B235" s="22" t="s">
        <v>28</v>
      </c>
      <c r="C235" s="23" t="s">
        <v>6</v>
      </c>
      <c r="D235" s="23" t="s">
        <v>13</v>
      </c>
      <c r="E235" s="64" t="s">
        <v>78</v>
      </c>
      <c r="F235" s="24" t="s">
        <v>48</v>
      </c>
      <c r="G235" s="11"/>
      <c r="H235" s="11"/>
      <c r="I235" s="11">
        <v>390000</v>
      </c>
      <c r="J235" s="10">
        <f>I235</f>
        <v>390000</v>
      </c>
      <c r="K235" s="10"/>
    </row>
    <row r="236" spans="1:11" ht="22.5" hidden="1">
      <c r="A236" s="104" t="s">
        <v>71</v>
      </c>
      <c r="B236" s="22" t="s">
        <v>28</v>
      </c>
      <c r="C236" s="23" t="s">
        <v>6</v>
      </c>
      <c r="D236" s="23" t="s">
        <v>13</v>
      </c>
      <c r="E236" s="64" t="s">
        <v>78</v>
      </c>
      <c r="F236" s="24" t="s">
        <v>50</v>
      </c>
      <c r="G236" s="11"/>
      <c r="H236" s="11"/>
      <c r="I236" s="11">
        <v>0</v>
      </c>
      <c r="J236" s="10">
        <f>I236</f>
        <v>0</v>
      </c>
      <c r="K236" s="10"/>
    </row>
    <row r="237" spans="1:11" ht="12.75" hidden="1">
      <c r="A237" s="104" t="s">
        <v>67</v>
      </c>
      <c r="B237" s="22" t="s">
        <v>28</v>
      </c>
      <c r="C237" s="23" t="s">
        <v>6</v>
      </c>
      <c r="D237" s="23" t="s">
        <v>13</v>
      </c>
      <c r="E237" s="64" t="s">
        <v>78</v>
      </c>
      <c r="F237" s="24" t="s">
        <v>33</v>
      </c>
      <c r="G237" s="10">
        <f aca="true" t="shared" si="16" ref="G237:J238">G238</f>
        <v>0</v>
      </c>
      <c r="H237" s="10">
        <f t="shared" si="16"/>
        <v>0</v>
      </c>
      <c r="I237" s="10">
        <f t="shared" si="16"/>
        <v>0</v>
      </c>
      <c r="J237" s="10">
        <f t="shared" si="16"/>
        <v>0</v>
      </c>
      <c r="K237" s="10"/>
    </row>
    <row r="238" spans="1:11" ht="12.75" hidden="1">
      <c r="A238" s="104" t="s">
        <v>34</v>
      </c>
      <c r="B238" s="22" t="s">
        <v>28</v>
      </c>
      <c r="C238" s="23" t="s">
        <v>6</v>
      </c>
      <c r="D238" s="23" t="s">
        <v>13</v>
      </c>
      <c r="E238" s="64" t="s">
        <v>78</v>
      </c>
      <c r="F238" s="24" t="s">
        <v>35</v>
      </c>
      <c r="G238" s="10">
        <f t="shared" si="16"/>
        <v>0</v>
      </c>
      <c r="H238" s="10">
        <f t="shared" si="16"/>
        <v>0</v>
      </c>
      <c r="I238" s="10">
        <f t="shared" si="16"/>
        <v>0</v>
      </c>
      <c r="J238" s="10">
        <f t="shared" si="16"/>
        <v>0</v>
      </c>
      <c r="K238" s="10"/>
    </row>
    <row r="239" spans="1:11" ht="12.75" hidden="1">
      <c r="A239" s="105" t="s">
        <v>42</v>
      </c>
      <c r="B239" s="22" t="s">
        <v>28</v>
      </c>
      <c r="C239" s="23" t="s">
        <v>6</v>
      </c>
      <c r="D239" s="23" t="s">
        <v>13</v>
      </c>
      <c r="E239" s="64" t="s">
        <v>78</v>
      </c>
      <c r="F239" s="24" t="s">
        <v>37</v>
      </c>
      <c r="G239" s="11"/>
      <c r="H239" s="11"/>
      <c r="I239" s="11">
        <v>0</v>
      </c>
      <c r="J239" s="10">
        <f>I239</f>
        <v>0</v>
      </c>
      <c r="K239" s="10"/>
    </row>
    <row r="240" spans="1:11" ht="22.5" hidden="1">
      <c r="A240" s="103" t="s">
        <v>79</v>
      </c>
      <c r="B240" s="22" t="s">
        <v>28</v>
      </c>
      <c r="C240" s="23" t="s">
        <v>13</v>
      </c>
      <c r="D240" s="23" t="s">
        <v>7</v>
      </c>
      <c r="E240" s="64" t="s">
        <v>80</v>
      </c>
      <c r="F240" s="24"/>
      <c r="G240" s="10" t="e">
        <f>#REF!</f>
        <v>#REF!</v>
      </c>
      <c r="H240" s="10" t="e">
        <f>#REF!</f>
        <v>#REF!</v>
      </c>
      <c r="I240" s="10">
        <f>I241</f>
        <v>0</v>
      </c>
      <c r="J240" s="10"/>
      <c r="K240" s="10">
        <f>K241</f>
        <v>0</v>
      </c>
    </row>
    <row r="241" spans="1:11" ht="22.5" hidden="1">
      <c r="A241" s="105" t="s">
        <v>102</v>
      </c>
      <c r="B241" s="22" t="s">
        <v>28</v>
      </c>
      <c r="C241" s="23" t="s">
        <v>13</v>
      </c>
      <c r="D241" s="23" t="s">
        <v>7</v>
      </c>
      <c r="E241" s="46" t="s">
        <v>103</v>
      </c>
      <c r="F241" s="24"/>
      <c r="G241" s="10" t="e">
        <f>G243</f>
        <v>#REF!</v>
      </c>
      <c r="H241" s="10" t="e">
        <f>H243</f>
        <v>#REF!</v>
      </c>
      <c r="I241" s="10">
        <f>I242</f>
        <v>0</v>
      </c>
      <c r="J241" s="10"/>
      <c r="K241" s="10">
        <f>K243</f>
        <v>0</v>
      </c>
    </row>
    <row r="242" spans="1:11" ht="12.75" hidden="1">
      <c r="A242" s="105" t="s">
        <v>32</v>
      </c>
      <c r="B242" s="22" t="s">
        <v>28</v>
      </c>
      <c r="C242" s="23" t="s">
        <v>13</v>
      </c>
      <c r="D242" s="23" t="s">
        <v>7</v>
      </c>
      <c r="E242" s="46" t="s">
        <v>103</v>
      </c>
      <c r="F242" s="24" t="s">
        <v>33</v>
      </c>
      <c r="G242" s="10" t="e">
        <f>G243</f>
        <v>#REF!</v>
      </c>
      <c r="H242" s="10" t="e">
        <f>H243</f>
        <v>#REF!</v>
      </c>
      <c r="I242" s="10">
        <f>I243</f>
        <v>0</v>
      </c>
      <c r="J242" s="10"/>
      <c r="K242" s="10">
        <f>K243</f>
        <v>0</v>
      </c>
    </row>
    <row r="243" spans="1:11" ht="12.75" hidden="1">
      <c r="A243" s="105" t="s">
        <v>34</v>
      </c>
      <c r="B243" s="22" t="s">
        <v>28</v>
      </c>
      <c r="C243" s="23" t="s">
        <v>13</v>
      </c>
      <c r="D243" s="23" t="s">
        <v>7</v>
      </c>
      <c r="E243" s="46" t="s">
        <v>103</v>
      </c>
      <c r="F243" s="24" t="s">
        <v>35</v>
      </c>
      <c r="G243" s="10" t="e">
        <f>#REF!</f>
        <v>#REF!</v>
      </c>
      <c r="H243" s="10" t="e">
        <f>#REF!</f>
        <v>#REF!</v>
      </c>
      <c r="I243" s="91">
        <v>0</v>
      </c>
      <c r="J243" s="10"/>
      <c r="K243" s="10">
        <v>0</v>
      </c>
    </row>
    <row r="244" spans="1:11" ht="22.5" hidden="1">
      <c r="A244" s="3" t="s">
        <v>99</v>
      </c>
      <c r="B244" s="22"/>
      <c r="C244" s="23"/>
      <c r="D244" s="23"/>
      <c r="E244" s="47" t="s">
        <v>100</v>
      </c>
      <c r="F244" s="32"/>
      <c r="G244" s="10"/>
      <c r="H244" s="10"/>
      <c r="I244" s="10">
        <f>I245</f>
        <v>0</v>
      </c>
      <c r="J244" s="10"/>
      <c r="K244" s="10"/>
    </row>
    <row r="245" spans="1:11" ht="22.5" hidden="1">
      <c r="A245" s="3" t="s">
        <v>98</v>
      </c>
      <c r="B245" s="22"/>
      <c r="C245" s="23"/>
      <c r="D245" s="23"/>
      <c r="E245" s="47" t="s">
        <v>101</v>
      </c>
      <c r="F245" s="32"/>
      <c r="G245" s="10"/>
      <c r="H245" s="10"/>
      <c r="I245" s="10">
        <f>I246</f>
        <v>0</v>
      </c>
      <c r="J245" s="10"/>
      <c r="K245" s="10"/>
    </row>
    <row r="246" spans="1:11" ht="33.75" hidden="1">
      <c r="A246" s="55" t="s">
        <v>30</v>
      </c>
      <c r="B246" s="22"/>
      <c r="C246" s="23"/>
      <c r="D246" s="23"/>
      <c r="E246" s="98" t="s">
        <v>101</v>
      </c>
      <c r="F246" s="32" t="s">
        <v>31</v>
      </c>
      <c r="G246" s="10"/>
      <c r="H246" s="10"/>
      <c r="I246" s="10">
        <f>I247</f>
        <v>0</v>
      </c>
      <c r="J246" s="10"/>
      <c r="K246" s="10"/>
    </row>
    <row r="247" spans="1:11" ht="12.75" hidden="1">
      <c r="A247" s="55" t="s">
        <v>49</v>
      </c>
      <c r="B247" s="22"/>
      <c r="C247" s="23"/>
      <c r="D247" s="23"/>
      <c r="E247" s="98" t="s">
        <v>101</v>
      </c>
      <c r="F247" s="32" t="s">
        <v>47</v>
      </c>
      <c r="G247" s="10"/>
      <c r="H247" s="10"/>
      <c r="I247" s="91">
        <v>0</v>
      </c>
      <c r="J247" s="10"/>
      <c r="K247" s="10"/>
    </row>
    <row r="248" spans="1:13" ht="12.75">
      <c r="A248" s="54" t="s">
        <v>12</v>
      </c>
      <c r="B248" s="43"/>
      <c r="C248" s="29"/>
      <c r="D248" s="29"/>
      <c r="E248" s="45"/>
      <c r="F248" s="30"/>
      <c r="G248" s="8"/>
      <c r="H248" s="8"/>
      <c r="I248" s="8">
        <f>I18+I47+I58+I63+I70+I75+I80+I90+I102+I112+I161+I186+I199+I107</f>
        <v>33826381.15</v>
      </c>
      <c r="J248" s="8">
        <f>J131</f>
        <v>378200</v>
      </c>
      <c r="K248" s="8">
        <f>K143</f>
        <v>623728</v>
      </c>
      <c r="M248" s="25"/>
    </row>
    <row r="249" spans="1:13" ht="12.75">
      <c r="A249" s="60"/>
      <c r="E249" s="52"/>
      <c r="I249" s="19"/>
      <c r="M249" s="25"/>
    </row>
    <row r="250" spans="1:9" ht="12.75">
      <c r="A250" s="60"/>
      <c r="E250" s="52"/>
      <c r="I250" s="19"/>
    </row>
    <row r="251" spans="1:9" ht="12.75">
      <c r="A251" s="60"/>
      <c r="E251" s="52"/>
      <c r="I251" s="25"/>
    </row>
    <row r="252" spans="1:9" ht="12.75">
      <c r="A252" s="60"/>
      <c r="E252" s="52"/>
      <c r="I252" s="25"/>
    </row>
    <row r="253" spans="1:9" ht="12.75">
      <c r="A253" s="60"/>
      <c r="E253" s="52"/>
      <c r="I253" s="25"/>
    </row>
    <row r="254" spans="1:9" ht="12.75">
      <c r="A254" s="60"/>
      <c r="E254" s="52"/>
      <c r="I254" s="25"/>
    </row>
    <row r="255" spans="1:9" ht="12.75">
      <c r="A255" s="60"/>
      <c r="E255" s="52"/>
      <c r="I255" s="25"/>
    </row>
    <row r="256" spans="1:9" ht="12.75">
      <c r="A256" s="60"/>
      <c r="E256" s="52"/>
      <c r="I256" s="25"/>
    </row>
    <row r="257" spans="1:9" ht="12.75">
      <c r="A257" s="60"/>
      <c r="E257" s="52"/>
      <c r="I257" s="25"/>
    </row>
    <row r="258" spans="1:9" ht="12.75">
      <c r="A258" s="60"/>
      <c r="E258" s="52"/>
      <c r="I258" s="25"/>
    </row>
    <row r="259" spans="1:9" ht="12.75">
      <c r="A259" s="60"/>
      <c r="E259" s="52"/>
      <c r="I259" s="25"/>
    </row>
    <row r="260" spans="1:9" ht="12.75">
      <c r="A260" s="60"/>
      <c r="E260" s="52"/>
      <c r="I260" s="25"/>
    </row>
    <row r="261" spans="1:9" ht="12.75">
      <c r="A261" s="60"/>
      <c r="E261" s="52"/>
      <c r="I261" s="25"/>
    </row>
    <row r="262" spans="1:9" ht="12.75">
      <c r="A262" s="60"/>
      <c r="E262" s="52"/>
      <c r="I262" s="25"/>
    </row>
    <row r="263" spans="1:9" ht="12.75">
      <c r="A263" s="60"/>
      <c r="E263" s="52"/>
      <c r="I263" s="25"/>
    </row>
    <row r="264" spans="1:9" ht="12.75">
      <c r="A264" s="60"/>
      <c r="E264" s="52"/>
      <c r="I264" s="25"/>
    </row>
    <row r="265" spans="1:9" ht="12.75">
      <c r="A265" s="60"/>
      <c r="E265" s="52"/>
      <c r="I265" s="25"/>
    </row>
    <row r="266" spans="1:9" ht="12.75">
      <c r="A266" s="60"/>
      <c r="E266" s="52"/>
      <c r="I266" s="25"/>
    </row>
    <row r="267" spans="1:9" ht="12.75">
      <c r="A267" s="60"/>
      <c r="E267" s="52"/>
      <c r="I267" s="25"/>
    </row>
    <row r="268" spans="1:9" ht="12.75">
      <c r="A268" s="60"/>
      <c r="E268" s="52"/>
      <c r="I268" s="25"/>
    </row>
    <row r="269" spans="1:9" ht="12.75">
      <c r="A269" s="60"/>
      <c r="E269" s="52"/>
      <c r="I269" s="25"/>
    </row>
    <row r="270" spans="1:9" ht="12.75">
      <c r="A270" s="60"/>
      <c r="E270" s="52"/>
      <c r="I270" s="25"/>
    </row>
    <row r="271" spans="1:9" ht="12.75">
      <c r="A271" s="60"/>
      <c r="E271" s="52"/>
      <c r="I271" s="25"/>
    </row>
    <row r="272" spans="1:9" ht="12.75">
      <c r="A272" s="60"/>
      <c r="E272" s="52"/>
      <c r="I272" s="25"/>
    </row>
    <row r="273" spans="1:9" ht="12.75">
      <c r="A273" s="60"/>
      <c r="E273" s="52"/>
      <c r="I273" s="25"/>
    </row>
    <row r="274" spans="1:9" ht="12.75">
      <c r="A274" s="60"/>
      <c r="E274" s="52"/>
      <c r="I274" s="25"/>
    </row>
    <row r="275" spans="1:9" ht="12.75">
      <c r="A275" s="60"/>
      <c r="E275" s="52"/>
      <c r="I275" s="25"/>
    </row>
    <row r="276" spans="1:9" ht="12.75">
      <c r="A276" s="60"/>
      <c r="E276" s="52"/>
      <c r="I276" s="25"/>
    </row>
    <row r="277" spans="1:9" ht="12.75">
      <c r="A277" s="60"/>
      <c r="E277" s="52"/>
      <c r="I277" s="25"/>
    </row>
    <row r="278" spans="1:9" ht="12.75">
      <c r="A278" s="60" t="s">
        <v>56</v>
      </c>
      <c r="E278" s="52"/>
      <c r="I278" s="19"/>
    </row>
    <row r="279" spans="1:9" ht="12.75">
      <c r="A279" s="60"/>
      <c r="E279" s="52"/>
      <c r="I279" s="19"/>
    </row>
    <row r="280" spans="1:9" ht="12.75">
      <c r="A280" s="60"/>
      <c r="E280" s="52"/>
      <c r="I280" s="19"/>
    </row>
    <row r="281" spans="1:9" ht="12.75">
      <c r="A281" s="60"/>
      <c r="E281" s="52"/>
      <c r="I281" s="19"/>
    </row>
    <row r="282" spans="1:9" ht="12.75">
      <c r="A282" s="60"/>
      <c r="E282" s="52"/>
      <c r="I282" s="19"/>
    </row>
    <row r="283" spans="1:9" ht="12.75">
      <c r="A283" s="60"/>
      <c r="E283" s="52"/>
      <c r="I283" s="19"/>
    </row>
    <row r="284" spans="1:9" ht="12.75">
      <c r="A284" s="60"/>
      <c r="E284" s="52"/>
      <c r="I284" s="19"/>
    </row>
    <row r="285" spans="1:9" ht="12.75">
      <c r="A285" s="60"/>
      <c r="E285" s="52"/>
      <c r="I285" s="19"/>
    </row>
    <row r="286" spans="1:9" ht="12.75">
      <c r="A286" s="60"/>
      <c r="E286" s="52"/>
      <c r="I286" s="19"/>
    </row>
    <row r="287" spans="1:9" ht="12.75">
      <c r="A287" s="60"/>
      <c r="E287" s="52"/>
      <c r="I287" s="19"/>
    </row>
    <row r="288" spans="1:9" ht="12.75">
      <c r="A288" s="60"/>
      <c r="E288" s="89"/>
      <c r="I288" s="19"/>
    </row>
    <row r="289" spans="1:9" ht="12.75">
      <c r="A289" s="88"/>
      <c r="E289" s="89"/>
      <c r="I289" s="19"/>
    </row>
    <row r="290" spans="1:9" ht="12.75">
      <c r="A290" s="60"/>
      <c r="E290" s="52"/>
      <c r="I290" s="19"/>
    </row>
    <row r="291" spans="1:9" ht="12.75">
      <c r="A291" s="60"/>
      <c r="E291" s="52"/>
      <c r="I291" s="19"/>
    </row>
    <row r="292" spans="1:9" ht="12.75">
      <c r="A292" s="60"/>
      <c r="E292" s="52"/>
      <c r="I292" s="19"/>
    </row>
    <row r="293" spans="1:9" ht="12.75">
      <c r="A293" s="60"/>
      <c r="E293" s="52"/>
      <c r="I293" s="19"/>
    </row>
    <row r="294" spans="1:9" ht="12.75">
      <c r="A294" s="60"/>
      <c r="E294" s="52"/>
      <c r="I294" s="19"/>
    </row>
    <row r="295" spans="1:9" ht="12.75">
      <c r="A295" s="60"/>
      <c r="E295" s="52"/>
      <c r="I295" s="19"/>
    </row>
    <row r="296" spans="1:9" ht="12.75">
      <c r="A296" s="60"/>
      <c r="E296" s="52"/>
      <c r="I296" s="19"/>
    </row>
    <row r="297" spans="1:9" ht="12.75">
      <c r="A297" s="60"/>
      <c r="E297" s="52"/>
      <c r="I297" s="19"/>
    </row>
    <row r="298" spans="1:9" ht="12.75">
      <c r="A298" s="60"/>
      <c r="E298" s="52"/>
      <c r="I298" s="19"/>
    </row>
    <row r="299" spans="1:9" ht="12.75">
      <c r="A299" s="60"/>
      <c r="E299" s="52"/>
      <c r="I299" s="19"/>
    </row>
    <row r="300" spans="1:9" ht="12.75">
      <c r="A300" s="60"/>
      <c r="E300" s="52"/>
      <c r="I300" s="19"/>
    </row>
    <row r="301" spans="1:9" ht="12.75">
      <c r="A301" s="60"/>
      <c r="E301" s="52"/>
      <c r="I301" s="19"/>
    </row>
    <row r="302" spans="1:9" ht="12.75">
      <c r="A302" s="60"/>
      <c r="E302" s="52"/>
      <c r="I302" s="19"/>
    </row>
    <row r="303" spans="1:9" ht="12.75">
      <c r="A303" s="60"/>
      <c r="E303" s="52"/>
      <c r="I303" s="19"/>
    </row>
    <row r="304" spans="1:9" ht="12.75">
      <c r="A304" s="60"/>
      <c r="E304" s="52"/>
      <c r="I304" s="19"/>
    </row>
    <row r="305" spans="1:9" ht="12.75">
      <c r="A305" s="60"/>
      <c r="E305" s="52"/>
      <c r="I305" s="19"/>
    </row>
    <row r="306" spans="1:9" ht="12.75">
      <c r="A306" s="60"/>
      <c r="E306" s="52"/>
      <c r="I306" s="19"/>
    </row>
    <row r="307" spans="1:9" ht="12.75">
      <c r="A307" s="60"/>
      <c r="E307" s="52"/>
      <c r="I307" s="19"/>
    </row>
    <row r="308" spans="1:9" ht="12.75">
      <c r="A308" s="60"/>
      <c r="E308" s="52"/>
      <c r="I308" s="19"/>
    </row>
    <row r="309" spans="1:9" ht="12.75">
      <c r="A309" s="60"/>
      <c r="E309" s="52"/>
      <c r="I309" s="19"/>
    </row>
    <row r="310" spans="1:9" ht="12.75">
      <c r="A310" s="60"/>
      <c r="E310" s="52"/>
      <c r="I310" s="19"/>
    </row>
    <row r="311" spans="1:9" ht="12.75">
      <c r="A311" s="60"/>
      <c r="E311" s="52"/>
      <c r="I311" s="19"/>
    </row>
    <row r="312" spans="1:9" ht="12.75">
      <c r="A312" s="60"/>
      <c r="E312" s="52"/>
      <c r="I312" s="19"/>
    </row>
    <row r="313" spans="1:9" ht="12.75">
      <c r="A313" s="60"/>
      <c r="E313" s="52"/>
      <c r="I313" s="19"/>
    </row>
    <row r="314" spans="1:9" ht="12.75">
      <c r="A314" s="60"/>
      <c r="E314" s="52"/>
      <c r="I314" s="19"/>
    </row>
    <row r="315" spans="1:9" ht="12.75">
      <c r="A315" s="60"/>
      <c r="E315" s="52"/>
      <c r="I315" s="19"/>
    </row>
    <row r="316" spans="1:9" ht="12.75">
      <c r="A316" s="60"/>
      <c r="E316" s="52"/>
      <c r="I316" s="19"/>
    </row>
    <row r="317" spans="1:9" ht="12.75">
      <c r="A317" s="60"/>
      <c r="E317" s="52"/>
      <c r="I317" s="19"/>
    </row>
    <row r="318" spans="1:9" ht="12.75">
      <c r="A318" s="60"/>
      <c r="E318" s="52"/>
      <c r="I318" s="19"/>
    </row>
    <row r="319" spans="1:9" ht="12.75">
      <c r="A319" s="60"/>
      <c r="E319" s="52"/>
      <c r="I319" s="19"/>
    </row>
    <row r="320" spans="1:9" ht="12.75">
      <c r="A320" s="60"/>
      <c r="E320" s="52"/>
      <c r="I320" s="19"/>
    </row>
    <row r="321" spans="1:9" ht="12.75">
      <c r="A321" s="60"/>
      <c r="E321" s="52"/>
      <c r="I321" s="19"/>
    </row>
    <row r="322" spans="1:9" ht="12.75">
      <c r="A322" s="60"/>
      <c r="E322" s="52"/>
      <c r="I322" s="19"/>
    </row>
    <row r="323" spans="1:9" ht="12.75">
      <c r="A323" s="60"/>
      <c r="E323" s="52"/>
      <c r="I323" s="19"/>
    </row>
    <row r="324" spans="1:9" ht="12.75">
      <c r="A324" s="60"/>
      <c r="E324" s="52"/>
      <c r="I324" s="19"/>
    </row>
    <row r="325" spans="1:9" ht="12.75">
      <c r="A325" s="60"/>
      <c r="E325" s="52"/>
      <c r="I325" s="19"/>
    </row>
    <row r="326" spans="1:9" ht="12.75">
      <c r="A326" s="60"/>
      <c r="E326" s="52"/>
      <c r="I326" s="19"/>
    </row>
    <row r="327" spans="1:9" ht="12.75">
      <c r="A327" s="60"/>
      <c r="E327" s="52"/>
      <c r="I327" s="19"/>
    </row>
    <row r="328" spans="1:5" ht="12.75">
      <c r="A328" s="60"/>
      <c r="E328" s="52"/>
    </row>
    <row r="329" spans="1:5" ht="12.75">
      <c r="A329" s="60"/>
      <c r="E329" s="52"/>
    </row>
    <row r="330" spans="1:5" ht="12.75">
      <c r="A330" s="60"/>
      <c r="E330" s="52"/>
    </row>
    <row r="331" spans="1:5" ht="12.75">
      <c r="A331" s="60"/>
      <c r="E331" s="52"/>
    </row>
    <row r="332" spans="1:5" ht="12.75">
      <c r="A332" s="60"/>
      <c r="E332" s="52"/>
    </row>
    <row r="333" spans="1:5" ht="12.75">
      <c r="A333" s="60"/>
      <c r="E333" s="52"/>
    </row>
    <row r="334" spans="1:5" ht="12.75">
      <c r="A334" s="60"/>
      <c r="E334" s="52"/>
    </row>
    <row r="335" spans="1:5" ht="12.75">
      <c r="A335" s="60"/>
      <c r="E335" s="52"/>
    </row>
    <row r="336" spans="1:5" ht="12.75">
      <c r="A336" s="60"/>
      <c r="E336" s="52"/>
    </row>
    <row r="337" spans="1:5" ht="12.75">
      <c r="A337" s="60"/>
      <c r="E337" s="52"/>
    </row>
    <row r="338" spans="1:5" ht="12.75">
      <c r="A338" s="60"/>
      <c r="E338" s="52"/>
    </row>
    <row r="339" spans="1:5" ht="12.75">
      <c r="A339" s="60"/>
      <c r="E339" s="52"/>
    </row>
    <row r="340" spans="1:5" ht="12.75">
      <c r="A340" s="60"/>
      <c r="E340" s="52"/>
    </row>
    <row r="341" spans="1:5" ht="12.75">
      <c r="A341" s="60"/>
      <c r="E341" s="52"/>
    </row>
    <row r="342" spans="1:5" ht="12.75">
      <c r="A342" s="60"/>
      <c r="E342" s="52"/>
    </row>
    <row r="343" spans="1:5" ht="12.75">
      <c r="A343" s="60"/>
      <c r="E343" s="52"/>
    </row>
    <row r="344" spans="1:5" ht="12.75">
      <c r="A344" s="60"/>
      <c r="E344" s="52"/>
    </row>
    <row r="345" spans="1:5" ht="12.75">
      <c r="A345" s="60"/>
      <c r="E345" s="52"/>
    </row>
    <row r="346" spans="1:5" ht="12.75">
      <c r="A346" s="60"/>
      <c r="E346" s="52"/>
    </row>
    <row r="347" spans="1:5" ht="12.75">
      <c r="A347" s="60"/>
      <c r="E347" s="52"/>
    </row>
    <row r="348" spans="1:5" ht="12.75">
      <c r="A348" s="60"/>
      <c r="E348" s="52"/>
    </row>
    <row r="349" spans="1:5" ht="12.75">
      <c r="A349" s="60"/>
      <c r="E349" s="52"/>
    </row>
    <row r="350" spans="1:5" ht="12.75">
      <c r="A350" s="60"/>
      <c r="E350" s="52"/>
    </row>
    <row r="351" spans="1:5" ht="12.75">
      <c r="A351" s="60"/>
      <c r="E351" s="52"/>
    </row>
    <row r="352" spans="1:5" ht="12.75">
      <c r="A352" s="60"/>
      <c r="E352" s="52"/>
    </row>
    <row r="353" spans="1:5" ht="12.75">
      <c r="A353" s="60"/>
      <c r="E353" s="52"/>
    </row>
    <row r="354" ht="12.75">
      <c r="A354" s="60"/>
    </row>
    <row r="355" ht="12.75">
      <c r="A355" s="60"/>
    </row>
    <row r="356" ht="12.75">
      <c r="A356" s="60"/>
    </row>
    <row r="357" ht="12.75">
      <c r="A357" s="60"/>
    </row>
    <row r="358" ht="12.75">
      <c r="A358" s="60"/>
    </row>
    <row r="359" ht="12.75">
      <c r="A359" s="60"/>
    </row>
    <row r="360" ht="12.75">
      <c r="A360" s="60"/>
    </row>
    <row r="361" ht="12.75">
      <c r="A361" s="60"/>
    </row>
    <row r="362" ht="12.75">
      <c r="A362" s="60"/>
    </row>
    <row r="363" ht="12.75">
      <c r="A363" s="60"/>
    </row>
    <row r="364" ht="12.75">
      <c r="A364" s="60"/>
    </row>
    <row r="365" ht="12.75">
      <c r="A365" s="60"/>
    </row>
    <row r="366" ht="12.75">
      <c r="A366" s="60"/>
    </row>
    <row r="367" ht="12.75">
      <c r="A367" s="60"/>
    </row>
    <row r="368" ht="12.75">
      <c r="A368" s="60"/>
    </row>
    <row r="369" ht="12.75">
      <c r="A369" s="60"/>
    </row>
    <row r="370" ht="12.75">
      <c r="A370" s="60"/>
    </row>
    <row r="371" ht="12.75">
      <c r="A371" s="60"/>
    </row>
    <row r="372" ht="12.75">
      <c r="A372" s="60"/>
    </row>
    <row r="373" ht="12.75">
      <c r="A373" s="60"/>
    </row>
    <row r="374" ht="12.75">
      <c r="A374" s="60"/>
    </row>
    <row r="375" ht="12.75">
      <c r="A375" s="60"/>
    </row>
    <row r="376" ht="12.75">
      <c r="A376" s="60"/>
    </row>
    <row r="377" ht="12.75">
      <c r="A377" s="60"/>
    </row>
    <row r="378" ht="12.75">
      <c r="A378" s="60"/>
    </row>
    <row r="379" ht="12.75">
      <c r="A379" s="60"/>
    </row>
    <row r="380" ht="12.75">
      <c r="A380" s="60"/>
    </row>
    <row r="381" ht="12.75">
      <c r="A381" s="60"/>
    </row>
  </sheetData>
  <sheetProtection/>
  <mergeCells count="11">
    <mergeCell ref="I13:I14"/>
    <mergeCell ref="J13:K13"/>
    <mergeCell ref="A11:K11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 horizontalCentered="1"/>
  <pageMargins left="0.6299212598425197" right="0.6299212598425197" top="0.7480314960629921" bottom="0.7480314960629921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Buh2</cp:lastModifiedBy>
  <cp:lastPrinted>2017-08-22T06:35:10Z</cp:lastPrinted>
  <dcterms:created xsi:type="dcterms:W3CDTF">2006-11-09T04:14:19Z</dcterms:created>
  <dcterms:modified xsi:type="dcterms:W3CDTF">2017-12-06T07:52:37Z</dcterms:modified>
  <cp:category/>
  <cp:version/>
  <cp:contentType/>
  <cp:contentStatus/>
</cp:coreProperties>
</file>