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990" windowHeight="5820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'1'!$A$1:$L$471</definedName>
  </definedNames>
  <calcPr fullCalcOnLoad="1"/>
</workbook>
</file>

<file path=xl/sharedStrings.xml><?xml version="1.0" encoding="utf-8"?>
<sst xmlns="http://schemas.openxmlformats.org/spreadsheetml/2006/main" count="2316" uniqueCount="387">
  <si>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</si>
  <si>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</si>
  <si>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</si>
  <si>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</si>
  <si>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</si>
  <si>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</si>
  <si>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</si>
  <si>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</si>
  <si>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</si>
  <si>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</si>
  <si>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</si>
  <si>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</si>
  <si>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</si>
  <si>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</si>
  <si>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</si>
  <si>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</si>
  <si>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</si>
  <si>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</si>
  <si>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</si>
  <si>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</si>
  <si>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</si>
  <si>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</si>
  <si>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</si>
  <si>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</si>
  <si>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</si>
  <si>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</si>
  <si>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</si>
  <si>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</si>
  <si>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</si>
  <si>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</si>
  <si>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</si>
  <si>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</si>
  <si>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</si>
  <si>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</si>
  <si>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</si>
  <si>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</si>
  <si>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</si>
  <si>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</si>
  <si>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</si>
  <si>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</si>
  <si>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</si>
  <si>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</si>
  <si>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</si>
  <si>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</si>
  <si>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</si>
  <si>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</si>
  <si>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</si>
  <si>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</si>
  <si>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</si>
  <si>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5220000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</si>
  <si>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</si>
  <si>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</si>
  <si>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</si>
  <si>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</si>
  <si>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</si>
  <si>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</si>
  <si>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</si>
  <si>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</si>
  <si>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</si>
  <si>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</si>
  <si>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</si>
  <si>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</si>
  <si>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</si>
  <si>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</si>
  <si>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</si>
  <si>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</si>
  <si>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</si>
  <si>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</si>
  <si>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</si>
  <si>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</si>
  <si>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</si>
  <si>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</si>
  <si>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</si>
  <si>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</si>
  <si>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</si>
  <si>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</si>
  <si>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</si>
  <si>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</si>
  <si>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</si>
  <si>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</si>
  <si>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</si>
  <si>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</si>
  <si>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</si>
  <si>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</si>
  <si>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</si>
  <si>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</si>
  <si>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</si>
  <si>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</si>
  <si>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</si>
  <si>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</si>
  <si>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</si>
  <si>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</si>
  <si>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Другие вопросы в области национальной экономики</t>
  </si>
  <si>
    <t>5226300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</si>
  <si>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</si>
  <si>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</si>
  <si>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</si>
  <si>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</si>
  <si>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</si>
  <si>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</si>
  <si>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</si>
  <si>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</si>
  <si>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</si>
  <si>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</si>
  <si>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</si>
  <si>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</si>
  <si>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</si>
  <si>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</si>
  <si>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</si>
  <si>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</si>
  <si>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</si>
  <si>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</si>
  <si>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</si>
  <si>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</si>
  <si>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</si>
  <si>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</si>
  <si>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 xml:space="preserve">Проведение выборов главы муниципального образования 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</si>
  <si>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</si>
  <si>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</si>
  <si>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</si>
  <si>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</si>
  <si>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</si>
  <si>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</si>
  <si>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</si>
  <si>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0200000</t>
  </si>
  <si>
    <t>0200002</t>
  </si>
  <si>
    <t>0200003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</si>
  <si>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</si>
  <si>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</si>
  <si>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</si>
  <si>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</si>
  <si>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</si>
  <si>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</si>
  <si>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</si>
  <si>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</si>
  <si>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</si>
  <si>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</si>
  <si>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</si>
  <si>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</si>
  <si>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</si>
  <si>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</si>
  <si>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</si>
  <si>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</si>
  <si>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</si>
  <si>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</si>
  <si>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</si>
  <si>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</si>
  <si>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</si>
  <si>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1200240</t>
  </si>
  <si>
    <t>0502120</t>
  </si>
  <si>
    <t>0600000</t>
  </si>
  <si>
    <t>0602110</t>
  </si>
  <si>
    <t>0702123</t>
  </si>
  <si>
    <t>Непрограммные расходы</t>
  </si>
  <si>
    <t>4090000</t>
  </si>
  <si>
    <t>4000000</t>
  </si>
  <si>
    <t>4045118</t>
  </si>
  <si>
    <t>1402174</t>
  </si>
  <si>
    <t>1300000</t>
  </si>
  <si>
    <t>1002127</t>
  </si>
  <si>
    <t>1005419</t>
  </si>
  <si>
    <t>1102139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</si>
  <si>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</si>
  <si>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</si>
  <si>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</si>
  <si>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0100059</t>
  </si>
  <si>
    <t>0102113</t>
  </si>
  <si>
    <t>Иные пенсии, социальные доплаты к пенсиям</t>
  </si>
  <si>
    <t>Прочие межбюджетные трансферты  общего характера</t>
  </si>
  <si>
    <t>0920000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</si>
  <si>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</si>
  <si>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</si>
  <si>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</si>
  <si>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</si>
  <si>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</si>
  <si>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</si>
  <si>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</si>
  <si>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</si>
  <si>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</si>
  <si>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</si>
  <si>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</si>
  <si>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</si>
  <si>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313</t>
  </si>
  <si>
    <t>Пособия, компенсации, меры социальной поддержки населения по публичным нормативным обязательствам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</si>
  <si>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</si>
  <si>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</si>
  <si>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</si>
  <si>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</si>
  <si>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</si>
  <si>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</si>
  <si>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</si>
  <si>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</si>
  <si>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Расходы на проведение капитального ремонта многоквартирных домов сельского поселения Алябьевский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</si>
  <si>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</si>
  <si>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1205118</t>
  </si>
  <si>
    <t>1205931</t>
  </si>
  <si>
    <t>1302195</t>
  </si>
  <si>
    <t>Реализация мероприятий муниципальной программы "Развитие культуры в сельском поселении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</si>
  <si>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</si>
  <si>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</si>
  <si>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</si>
  <si>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</si>
  <si>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</si>
  <si>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</si>
  <si>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</si>
  <si>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</si>
  <si>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1802120</t>
  </si>
  <si>
    <t>0105608</t>
  </si>
  <si>
    <t xml:space="preserve">Межбюджетные трансферты общего характера бюджетам бюджетной системы Российской Федерации 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</si>
  <si>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</si>
  <si>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</si>
  <si>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</si>
  <si>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851</t>
  </si>
  <si>
    <t>Уплата налога на имущество организаций и земельного налога</t>
  </si>
  <si>
    <t>0105148</t>
  </si>
  <si>
    <t>Приложение 5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</si>
  <si>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</si>
  <si>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</si>
  <si>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</si>
  <si>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Основное мероприятие "Обеспечение функций органов местного самоуправления"</t>
  </si>
  <si>
    <t>1200100000</t>
  </si>
  <si>
    <t>1200000000</t>
  </si>
  <si>
    <t>Глава муниципального образования</t>
  </si>
  <si>
    <t>1200102030</t>
  </si>
  <si>
    <t>1200200000</t>
  </si>
  <si>
    <t>1200102040</t>
  </si>
  <si>
    <t xml:space="preserve">Расходы на обеспечение функций органов местного самоуправления </t>
  </si>
  <si>
    <t>0910100000</t>
  </si>
  <si>
    <t>0910000000</t>
  </si>
  <si>
    <t>0900000000</t>
  </si>
  <si>
    <t>Реализация мероприятий</t>
  </si>
  <si>
    <t>0500100000</t>
  </si>
  <si>
    <t xml:space="preserve">Основное мероприятие "Управление муниципальным имуществом" </t>
  </si>
  <si>
    <t>0500000000</t>
  </si>
  <si>
    <t xml:space="preserve">Реализация мероприятий </t>
  </si>
  <si>
    <t>0500199990</t>
  </si>
  <si>
    <t>1200102400</t>
  </si>
  <si>
    <t xml:space="preserve">Прочие мероприятия органов местного самоуправления 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</si>
  <si>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</si>
  <si>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</si>
  <si>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1200251180</t>
  </si>
  <si>
    <t>1200300000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</si>
  <si>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</si>
  <si>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</si>
  <si>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1200359300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</si>
  <si>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</si>
  <si>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</si>
  <si>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</si>
  <si>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</si>
  <si>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1400100000</t>
  </si>
  <si>
    <t>Основное мероприятие "Создание условий для деятельности народных дружин"</t>
  </si>
  <si>
    <t>1400000000</t>
  </si>
  <si>
    <t>Создание условий для деятельности народных дружин за счет средств местного бюджета</t>
  </si>
  <si>
    <t>14001S2300</t>
  </si>
  <si>
    <t xml:space="preserve">Создание условий для деятельности народных дружин </t>
  </si>
  <si>
    <t>1400182300</t>
  </si>
  <si>
    <t>1000000000</t>
  </si>
  <si>
    <t>1000100000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</si>
  <si>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</si>
  <si>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</si>
  <si>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>10001S2390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</si>
  <si>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</si>
  <si>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1000182390</t>
  </si>
  <si>
    <t>1100000000</t>
  </si>
  <si>
    <t>1100100000</t>
  </si>
  <si>
    <t>Основное мероприятие "Информатизация и повышение информационной открытости"</t>
  </si>
  <si>
    <t>1100199990</t>
  </si>
  <si>
    <t>1800100000</t>
  </si>
  <si>
    <t>1800000000</t>
  </si>
  <si>
    <t>1800199990</t>
  </si>
  <si>
    <t>Основное мероприятие "Проведение капитального ремонта многоквартирных домов"</t>
  </si>
  <si>
    <t>0600000000</t>
  </si>
  <si>
    <t>0600100000</t>
  </si>
  <si>
    <t>0600199990</t>
  </si>
  <si>
    <t>1300100000</t>
  </si>
  <si>
    <t>1300000000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</si>
  <si>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</si>
  <si>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</t>
  </si>
  <si>
    <t>Содействие развитию исторических и иных местных традиций</t>
  </si>
  <si>
    <t>1300182420</t>
  </si>
  <si>
    <t>1300199990</t>
  </si>
  <si>
    <t>Основное мероприятие "Улучшение технических характеристик энергопотребляющих устройств"</t>
  </si>
  <si>
    <t>0100000000</t>
  </si>
  <si>
    <t>0100100000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</si>
  <si>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</si>
  <si>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</si>
  <si>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0100100590</t>
  </si>
  <si>
    <t>0100199990</t>
  </si>
  <si>
    <t>Основное мероприятие "Повышение эффективности управления в отрасли культура"</t>
  </si>
  <si>
    <t>0100200000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</si>
  <si>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местного бюджета</t>
  </si>
  <si>
    <t>01002S2440</t>
  </si>
  <si>
    <t>0100282440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</si>
  <si>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</si>
  <si>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Основное мероприятие "Реализация социальных гарантий гражданам"</t>
  </si>
  <si>
    <t>Пенсии за выслугу лет</t>
  </si>
  <si>
    <t>Ежемесячная выплата почетным гражданам Советского района</t>
  </si>
  <si>
    <t>1200400000</t>
  </si>
  <si>
    <t>1200471600</t>
  </si>
  <si>
    <t>1200472600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</si>
  <si>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</si>
  <si>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</si>
  <si>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</si>
  <si>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>0200100590</t>
  </si>
  <si>
    <t>0200199990</t>
  </si>
  <si>
    <t>Основное мероприятие "Благоустройство дворовых территорий многоквартирных домов"</t>
  </si>
  <si>
    <t>Основное мероприятие "Управление муниципальными финансами"</t>
  </si>
  <si>
    <t>от __.__.2016г.  № __</t>
  </si>
  <si>
    <t>от __.12.2015г.  № __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</si>
  <si>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</si>
  <si>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</si>
  <si>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</si>
  <si>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Предоставление субсидий бюджетным, автономным учреждениям и иным некоммерческим организациям</t>
  </si>
  <si>
    <t>Иные межбюджетные трансферты в рамках наказов избирателей депутатам Думы Ханты-Мансийского автономного округа-Югры</t>
  </si>
  <si>
    <t>0100185160</t>
  </si>
  <si>
    <t>1000199990</t>
  </si>
  <si>
    <t>Содействие развитию исторических и иных местных традиций за счет средств местного бюджета</t>
  </si>
  <si>
    <t>13001S2420</t>
  </si>
  <si>
    <t>Основное мероприятие "Создание условий для развития потенциала молодежи"</t>
  </si>
  <si>
    <t>0800000000</t>
  </si>
  <si>
    <t>Основное мероприятие "Развитие малого  и среднего предпринимательства"</t>
  </si>
  <si>
    <t>0800100000</t>
  </si>
  <si>
    <t>0800199990</t>
  </si>
  <si>
    <t>Сумма на год, руб.</t>
  </si>
  <si>
    <t xml:space="preserve"> </t>
  </si>
  <si>
    <t>Муниципальная программа "Обеспечение деятельности органов местного самоуправления сельского поселения Алябьевский на 2015-2019 годы"</t>
  </si>
  <si>
    <t>Муниципальная программа "Проведение капитального ремонта многоквартирных домов сельского поселения Алябьевский на 2015-2019 годы"</t>
  </si>
  <si>
    <t>Муниципальная программа "Развитие культуры в сельском поселении Алябьевский на 2015-2019 годы"</t>
  </si>
  <si>
    <t>Приложение 6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</si>
  <si>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</si>
  <si>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</si>
  <si>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1800099990</t>
  </si>
  <si>
    <t>1800090000</t>
  </si>
  <si>
    <t>Другие вопросы в области образования</t>
  </si>
  <si>
    <t>0400000000</t>
  </si>
  <si>
    <t>0400100000</t>
  </si>
  <si>
    <t>0400199990</t>
  </si>
  <si>
    <t>630</t>
  </si>
  <si>
    <t>Субсидии некоммерческим организациям (за исключением государственных (муниципальных) учреждений)</t>
  </si>
  <si>
    <t>Основное мероприятие "Укрепление толерантности и профилактика экстремизма"</t>
  </si>
  <si>
    <t xml:space="preserve">Субсидии бюджетным учреждениям </t>
  </si>
  <si>
    <t>12003D9300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</si>
  <si>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</si>
  <si>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</t>
  </si>
  <si>
    <t>1900000000</t>
  </si>
  <si>
    <t>Охрана окружающей среды</t>
  </si>
  <si>
    <t>Другие вопросы в области охраны окружающей среды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</si>
  <si>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</si>
  <si>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Приложение 4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</si>
  <si>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 группам и подгруппам видов расходов классификации расходов бюджета сельского поселения Алябьевский  на плановый период 2020 и 2021 годов</t>
  </si>
  <si>
    <t>2020 год</t>
  </si>
  <si>
    <t>2021 год</t>
  </si>
  <si>
    <t>Муниципальная программа "Развитие транспортной системы в сельском поселении Алябьевский "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</si>
  <si>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</si>
  <si>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"Обеспечение деятельности органов местного самоуправления сельского поселения Алябьевский"</t>
  </si>
  <si>
    <t>Муниципальная программа "Обеспечение деятельности органов местного самоуправления сельского поселения Алябьевский "</t>
  </si>
  <si>
    <t>Муниципальная программа "Управление муниципальными финансами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</si>
  <si>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"</t>
  </si>
  <si>
    <t>Муниципальная программа "Профилактика правонарушений на территории сельского поселения Алябьевский "</t>
  </si>
  <si>
    <t>Муниципальная программа "Благоустройство дворовых территорий многоквартирных домов сельского поселения Алябьевский 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</si>
  <si>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</si>
  <si>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"Развитие малого  и среднего предпринимательства на территории сельского поселения 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</si>
  <si>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</si>
  <si>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</si>
  <si>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</si>
  <si>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"Формирование комфортной городской среды на территории сельского поселения Алябьевский "</t>
  </si>
  <si>
    <t>Муниципальная программа "Развитие культуры в сельском поселении Алябьевский "</t>
  </si>
  <si>
    <t>Муниципальная программа "Развитие физической культуры и массового спорта на территории сельского поселения Алябьевский "</t>
  </si>
  <si>
    <t>Основное мероприятие "Федеральный проект "Формирование комфортной городской среды"</t>
  </si>
  <si>
    <t>190F200000</t>
  </si>
  <si>
    <t>Реализация программ формирования современной городской среды</t>
  </si>
  <si>
    <t>190F255550</t>
  </si>
  <si>
    <t xml:space="preserve">Подпрограмма "Управление муниципальными финансами в сельском поселении Алябьевский" </t>
  </si>
  <si>
    <t>Муниципальная программа "Управление муниципальным имуществом сельского поселения Алябьевский"</t>
  </si>
  <si>
    <t>0910109990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</si>
  <si>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</si>
  <si>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</si>
  <si>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1400199990</t>
  </si>
  <si>
    <t>Непрограммные направления деятельности</t>
  </si>
  <si>
    <t>4000000000</t>
  </si>
  <si>
    <t>Непрограммное направление деятельности "Исполнение отдельных расходных обязательств сельского поселения Алябьевский"</t>
  </si>
  <si>
    <t>4020000000</t>
  </si>
  <si>
    <t xml:space="preserve">Иные межбюджетные трансферты на реализацию мероприятий по содействию трудоустройству граждан </t>
  </si>
  <si>
    <t>4020085060</t>
  </si>
  <si>
    <t>Реализация мероприятий по содействию трудоустройству граждан</t>
  </si>
  <si>
    <t>4020099990</t>
  </si>
  <si>
    <t>1300184290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</si>
</sst>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1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20" fillId="0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0" fontId="21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left" vertical="top"/>
      <protection/>
    </xf>
    <xf numFmtId="49" fontId="19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Fill="1" applyBorder="1" applyAlignment="1" applyProtection="1">
      <alignment horizontal="left" vertical="top"/>
      <protection/>
    </xf>
    <xf numFmtId="49" fontId="13" fillId="0" borderId="10" xfId="0" applyNumberFormat="1" applyFont="1" applyFill="1" applyBorder="1" applyAlignment="1" applyProtection="1">
      <alignment horizontal="left" vertical="top" indent="1"/>
      <protection/>
    </xf>
    <xf numFmtId="0" fontId="13" fillId="0" borderId="10" xfId="0" applyNumberFormat="1" applyFont="1" applyFill="1" applyBorder="1" applyAlignment="1" applyProtection="1">
      <alignment horizontal="left" vertical="top" inden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0" fontId="24" fillId="0" borderId="10" xfId="0" applyNumberFormat="1" applyFont="1" applyFill="1" applyBorder="1" applyAlignment="1" applyProtection="1">
      <alignment vertical="top" wrapText="1"/>
      <protection/>
    </xf>
    <xf numFmtId="4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4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inden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3%20-%20&#1088;&#1072;&#1089;&#1093;&#1086;&#1076;&#1099;%20&#1056;&#1079;%20&#1055;&#1088;%20&#1062;&#1089;%20&#1042;&#1088;%20&#1074;%20&#1074;&#1077;&#1076;%20&#1089;&#1090;&#1088;-&#1088;&#1077;%202018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9-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20-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21-202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-%20&#1076;&#1086;&#1093;&#1086;&#1076;&#1099;%202020%20(&#1043;&#1054;&#1058;&#1054;&#1042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93">
          <cell r="I93">
            <v>0</v>
          </cell>
          <cell r="L93">
            <v>0</v>
          </cell>
        </row>
        <row r="98">
          <cell r="I98">
            <v>0</v>
          </cell>
          <cell r="L98">
            <v>0</v>
          </cell>
        </row>
        <row r="197">
          <cell r="I197">
            <v>0</v>
          </cell>
          <cell r="L197">
            <v>0</v>
          </cell>
        </row>
        <row r="201">
          <cell r="I201">
            <v>0</v>
          </cell>
          <cell r="L201">
            <v>0</v>
          </cell>
        </row>
        <row r="331">
          <cell r="I331">
            <v>0</v>
          </cell>
          <cell r="L331">
            <v>0</v>
          </cell>
        </row>
        <row r="334">
          <cell r="I334">
            <v>0</v>
          </cell>
          <cell r="L334">
            <v>0</v>
          </cell>
        </row>
        <row r="354">
          <cell r="I354">
            <v>0</v>
          </cell>
          <cell r="L354">
            <v>0</v>
          </cell>
        </row>
        <row r="396">
          <cell r="I396">
            <v>0</v>
          </cell>
          <cell r="L396">
            <v>0</v>
          </cell>
        </row>
        <row r="411">
          <cell r="I411">
            <v>0</v>
          </cell>
          <cell r="L411">
            <v>0</v>
          </cell>
        </row>
        <row r="417">
          <cell r="I417">
            <v>0</v>
          </cell>
          <cell r="L4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M4" t="str">
            <v>от 24.10.2018г.  № 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1">
          <cell r="I61">
            <v>0</v>
          </cell>
          <cell r="L6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4">
          <cell r="I24">
            <v>1300000</v>
          </cell>
          <cell r="L24">
            <v>1300000</v>
          </cell>
        </row>
        <row r="31">
          <cell r="I31">
            <v>6970000</v>
          </cell>
          <cell r="L31">
            <v>6570000</v>
          </cell>
        </row>
        <row r="67">
          <cell r="I67">
            <v>203900</v>
          </cell>
          <cell r="L67">
            <v>203900</v>
          </cell>
        </row>
        <row r="70">
          <cell r="I70">
            <v>2100</v>
          </cell>
          <cell r="L70">
            <v>2100</v>
          </cell>
        </row>
        <row r="89">
          <cell r="I89">
            <v>824504</v>
          </cell>
          <cell r="L89">
            <v>1670177</v>
          </cell>
        </row>
        <row r="97">
          <cell r="I97">
            <v>692304.72</v>
          </cell>
          <cell r="L97">
            <v>599687.81</v>
          </cell>
        </row>
        <row r="118">
          <cell r="I118">
            <v>442100</v>
          </cell>
          <cell r="L118">
            <v>455200</v>
          </cell>
        </row>
        <row r="137">
          <cell r="I137">
            <v>36200</v>
          </cell>
          <cell r="L137">
            <v>36200</v>
          </cell>
        </row>
        <row r="140">
          <cell r="I140">
            <v>9100</v>
          </cell>
          <cell r="L140">
            <v>9100</v>
          </cell>
        </row>
        <row r="154">
          <cell r="I154">
            <v>86000</v>
          </cell>
          <cell r="L154">
            <v>86000</v>
          </cell>
        </row>
        <row r="185">
          <cell r="I185">
            <v>23049.03</v>
          </cell>
          <cell r="L185">
            <v>23036.66</v>
          </cell>
        </row>
        <row r="187">
          <cell r="I187">
            <v>5788.08</v>
          </cell>
          <cell r="L187">
            <v>5788.08</v>
          </cell>
        </row>
        <row r="191">
          <cell r="I191">
            <v>5761.36</v>
          </cell>
          <cell r="L191">
            <v>5758.27</v>
          </cell>
        </row>
        <row r="193">
          <cell r="I193">
            <v>1447.92</v>
          </cell>
          <cell r="L193">
            <v>1447.92</v>
          </cell>
        </row>
        <row r="196">
          <cell r="I196">
            <v>13722</v>
          </cell>
          <cell r="L196">
            <v>15169</v>
          </cell>
        </row>
        <row r="203">
          <cell r="I203">
            <v>0</v>
          </cell>
          <cell r="L203">
            <v>0</v>
          </cell>
        </row>
        <row r="206">
          <cell r="I206">
            <v>500000</v>
          </cell>
          <cell r="L206">
            <v>500000</v>
          </cell>
        </row>
        <row r="220">
          <cell r="I220">
            <v>2308900</v>
          </cell>
          <cell r="L220">
            <v>2309600</v>
          </cell>
        </row>
        <row r="226">
          <cell r="I226">
            <v>460000</v>
          </cell>
          <cell r="L226">
            <v>460000</v>
          </cell>
        </row>
        <row r="234">
          <cell r="I234">
            <v>30000</v>
          </cell>
          <cell r="L234">
            <v>30000</v>
          </cell>
        </row>
        <row r="244">
          <cell r="I244">
            <v>223000</v>
          </cell>
          <cell r="L244">
            <v>223000</v>
          </cell>
        </row>
        <row r="284">
          <cell r="I284">
            <v>274000</v>
          </cell>
          <cell r="L284">
            <v>274000</v>
          </cell>
        </row>
        <row r="317">
          <cell r="I317">
            <v>500000</v>
          </cell>
          <cell r="L317">
            <v>500000</v>
          </cell>
        </row>
        <row r="323">
          <cell r="I323">
            <v>1435000</v>
          </cell>
          <cell r="L323">
            <v>1435000</v>
          </cell>
        </row>
        <row r="357">
          <cell r="I357">
            <v>871755</v>
          </cell>
          <cell r="L357">
            <v>864031</v>
          </cell>
        </row>
        <row r="375">
          <cell r="I375">
            <v>1521635</v>
          </cell>
          <cell r="L375">
            <v>1584459</v>
          </cell>
        </row>
        <row r="382">
          <cell r="I382">
            <v>1114.99</v>
          </cell>
          <cell r="L382">
            <v>1114.99</v>
          </cell>
        </row>
        <row r="390">
          <cell r="I390">
            <v>5000</v>
          </cell>
          <cell r="L390">
            <v>5000</v>
          </cell>
        </row>
        <row r="406">
          <cell r="I406">
            <v>9570000</v>
          </cell>
          <cell r="L406">
            <v>9570000</v>
          </cell>
        </row>
        <row r="420">
          <cell r="I420">
            <v>122000</v>
          </cell>
          <cell r="L420">
            <v>122000</v>
          </cell>
        </row>
        <row r="445">
          <cell r="I445">
            <v>491760</v>
          </cell>
          <cell r="L445">
            <v>491760</v>
          </cell>
        </row>
        <row r="465">
          <cell r="I465">
            <v>4030000</v>
          </cell>
          <cell r="L465">
            <v>4030000</v>
          </cell>
        </row>
        <row r="470">
          <cell r="I470">
            <v>20000</v>
          </cell>
          <cell r="L470">
            <v>20000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1"/>
      <sheetName val="Лист1"/>
    </sheetNames>
    <sheetDataSet>
      <sheetData sheetId="1">
        <row r="8">
          <cell r="E8" t="str">
            <v>от  __.__.2019 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4"/>
  <sheetViews>
    <sheetView tabSelected="1" view="pageBreakPreview" zoomScale="110" zoomScaleSheetLayoutView="110" zoomScalePageLayoutView="0" workbookViewId="0" topLeftCell="A437">
      <selection activeCell="L196" sqref="L196"/>
    </sheetView>
  </sheetViews>
  <sheetFormatPr defaultColWidth="9.140625" defaultRowHeight="12.75"/>
  <cols>
    <col min="1" max="1" width="51.8515625" style="0" customWidth="1"/>
    <col min="2" max="2" width="3.28125" style="0" hidden="1" customWidth="1"/>
    <col min="3" max="4" width="3.140625" style="0" customWidth="1"/>
    <col min="5" max="5" width="8.00390625" style="0" customWidth="1"/>
    <col min="6" max="6" width="2.7109375" style="0" customWidth="1"/>
    <col min="7" max="7" width="12.28125" style="0" hidden="1" customWidth="1"/>
    <col min="8" max="8" width="11.57421875" style="0" hidden="1" customWidth="1"/>
    <col min="9" max="9" width="14.00390625" style="0" customWidth="1"/>
    <col min="10" max="10" width="10.28125" style="0" hidden="1" customWidth="1"/>
    <col min="11" max="11" width="8.8515625" style="0" hidden="1" customWidth="1"/>
    <col min="12" max="12" width="14.140625" style="54" customWidth="1"/>
    <col min="13" max="13" width="27.57421875" style="54" customWidth="1"/>
    <col min="14" max="18" width="9.140625" style="54" customWidth="1"/>
  </cols>
  <sheetData>
    <row r="1" spans="1:12" ht="15.75" customHeight="1" hidden="1">
      <c r="A1" s="7"/>
      <c r="B1" s="7"/>
      <c r="C1" s="7"/>
      <c r="D1" s="7"/>
      <c r="E1" s="7"/>
      <c r="G1" s="7"/>
      <c r="H1" s="7"/>
      <c r="I1" s="4" t="s">
        <v>348</v>
      </c>
      <c r="J1" s="4" t="s">
        <v>215</v>
      </c>
      <c r="K1" s="7"/>
      <c r="L1" s="54" t="s">
        <v>324</v>
      </c>
    </row>
    <row r="2" spans="1:11" ht="15.75" customHeight="1" hidden="1">
      <c r="A2" s="7"/>
      <c r="B2" s="7"/>
      <c r="C2" s="7"/>
      <c r="D2" s="7"/>
      <c r="E2" s="7"/>
      <c r="G2" s="7"/>
      <c r="H2" s="7"/>
      <c r="I2" s="4" t="s">
        <v>25</v>
      </c>
      <c r="J2" s="4" t="s">
        <v>25</v>
      </c>
      <c r="K2" s="7"/>
    </row>
    <row r="3" spans="1:11" ht="15.75" customHeight="1" hidden="1">
      <c r="A3" s="7"/>
      <c r="B3" s="7"/>
      <c r="C3" s="7"/>
      <c r="D3" s="7"/>
      <c r="E3" s="7"/>
      <c r="G3" s="7"/>
      <c r="H3" s="7"/>
      <c r="I3" s="4" t="s">
        <v>11</v>
      </c>
      <c r="J3" s="4" t="s">
        <v>11</v>
      </c>
      <c r="K3" s="7"/>
    </row>
    <row r="4" spans="1:11" ht="15.75" customHeight="1" hidden="1">
      <c r="A4" s="7"/>
      <c r="B4" s="7"/>
      <c r="C4" s="7"/>
      <c r="D4" s="7"/>
      <c r="E4" s="7"/>
      <c r="G4" s="7"/>
      <c r="H4" s="7"/>
      <c r="I4" s="4" t="str">
        <f>'[2]1'!$M$4</f>
        <v>от 24.10.2018г.  № 15</v>
      </c>
      <c r="J4" s="4" t="s">
        <v>307</v>
      </c>
      <c r="K4" s="5"/>
    </row>
    <row r="5" spans="1:11" ht="24" customHeight="1" hidden="1">
      <c r="A5" s="7"/>
      <c r="B5" s="7"/>
      <c r="C5" s="7"/>
      <c r="D5" s="7"/>
      <c r="E5" s="7"/>
      <c r="F5" s="7"/>
      <c r="G5" s="7"/>
      <c r="H5" s="7"/>
      <c r="I5" s="7"/>
      <c r="J5" s="4"/>
      <c r="K5" s="4"/>
    </row>
    <row r="6" spans="2:12" ht="15.75" customHeight="1">
      <c r="B6" s="50"/>
      <c r="C6" s="50"/>
      <c r="D6" s="50"/>
      <c r="E6" s="50"/>
      <c r="F6" s="50"/>
      <c r="G6" s="50"/>
      <c r="H6" s="50"/>
      <c r="I6" s="50"/>
      <c r="J6" s="50"/>
      <c r="K6" s="50"/>
      <c r="L6" s="49" t="s">
        <v>328</v>
      </c>
    </row>
    <row r="7" spans="2:12" ht="15.7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49" t="s">
        <v>25</v>
      </c>
    </row>
    <row r="8" spans="2:12" ht="15.75" customHeight="1">
      <c r="B8" s="50"/>
      <c r="C8" s="50"/>
      <c r="D8" s="50"/>
      <c r="E8" s="50"/>
      <c r="F8" s="50"/>
      <c r="G8" s="50"/>
      <c r="H8" s="50"/>
      <c r="I8" s="50"/>
      <c r="J8" s="50"/>
      <c r="K8" s="50"/>
      <c r="L8" s="49" t="s">
        <v>11</v>
      </c>
    </row>
    <row r="9" spans="1:12" ht="15.75" customHeight="1">
      <c r="A9" s="50"/>
      <c r="B9" s="50"/>
      <c r="C9" s="50"/>
      <c r="D9" s="50"/>
      <c r="E9" s="50"/>
      <c r="F9" s="50"/>
      <c r="G9" s="50"/>
      <c r="H9" s="50"/>
      <c r="J9" s="50"/>
      <c r="K9" s="49" t="s">
        <v>308</v>
      </c>
      <c r="L9" s="49" t="str">
        <f>'[5]1'!$E$8</f>
        <v>от  __.__.2019 г.  № ___</v>
      </c>
    </row>
    <row r="10" ht="16.5" customHeight="1"/>
    <row r="11" spans="1:12" ht="69" customHeight="1">
      <c r="A11" s="96" t="s">
        <v>349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3" spans="1:12" ht="12.75" customHeight="1">
      <c r="A13" s="98" t="s">
        <v>174</v>
      </c>
      <c r="B13" s="97" t="s">
        <v>22</v>
      </c>
      <c r="C13" s="97" t="s">
        <v>37</v>
      </c>
      <c r="D13" s="97" t="s">
        <v>0</v>
      </c>
      <c r="E13" s="97" t="s">
        <v>1</v>
      </c>
      <c r="F13" s="97" t="s">
        <v>2</v>
      </c>
      <c r="G13" s="100" t="s">
        <v>139</v>
      </c>
      <c r="H13" s="100" t="s">
        <v>121</v>
      </c>
      <c r="I13" s="99" t="s">
        <v>323</v>
      </c>
      <c r="J13" s="99"/>
      <c r="K13" s="99"/>
      <c r="L13" s="99"/>
    </row>
    <row r="14" spans="1:12" ht="56.25">
      <c r="A14" s="99"/>
      <c r="B14" s="97"/>
      <c r="C14" s="97"/>
      <c r="D14" s="97"/>
      <c r="E14" s="97"/>
      <c r="F14" s="97"/>
      <c r="G14" s="100"/>
      <c r="H14" s="100"/>
      <c r="I14" s="51" t="s">
        <v>350</v>
      </c>
      <c r="J14" s="55" t="s">
        <v>29</v>
      </c>
      <c r="K14" s="55" t="s">
        <v>28</v>
      </c>
      <c r="L14" s="51" t="s">
        <v>351</v>
      </c>
    </row>
    <row r="15" spans="1:12" ht="12.75">
      <c r="A15" s="2">
        <v>1</v>
      </c>
      <c r="B15" s="1">
        <v>2</v>
      </c>
      <c r="C15" s="1">
        <v>2</v>
      </c>
      <c r="D15" s="1">
        <v>3</v>
      </c>
      <c r="E15" s="1">
        <v>4</v>
      </c>
      <c r="F15" s="1">
        <v>5</v>
      </c>
      <c r="G15" s="1"/>
      <c r="H15" s="1">
        <v>7</v>
      </c>
      <c r="I15" s="1">
        <v>6</v>
      </c>
      <c r="J15" s="1">
        <v>7</v>
      </c>
      <c r="K15" s="1">
        <v>8</v>
      </c>
      <c r="L15" s="1">
        <v>7</v>
      </c>
    </row>
    <row r="16" spans="1:12" ht="12.75">
      <c r="A16" s="32" t="s">
        <v>23</v>
      </c>
      <c r="B16" s="24" t="s">
        <v>45</v>
      </c>
      <c r="C16" s="24"/>
      <c r="D16" s="70"/>
      <c r="E16" s="71"/>
      <c r="F16" s="25"/>
      <c r="G16" s="8"/>
      <c r="H16" s="8"/>
      <c r="I16" s="8"/>
      <c r="J16" s="8"/>
      <c r="K16" s="8"/>
      <c r="L16" s="8"/>
    </row>
    <row r="17" spans="1:12" ht="12.75">
      <c r="A17" s="32" t="s">
        <v>12</v>
      </c>
      <c r="B17" s="16" t="s">
        <v>45</v>
      </c>
      <c r="C17" s="24" t="s">
        <v>5</v>
      </c>
      <c r="D17" s="70"/>
      <c r="E17" s="71"/>
      <c r="F17" s="25"/>
      <c r="G17" s="8" t="e">
        <f>G18+G25+G40+G61+G54</f>
        <v>#REF!</v>
      </c>
      <c r="H17" s="8" t="e">
        <f>H18+H25+H40+H61+H54</f>
        <v>#REF!</v>
      </c>
      <c r="I17" s="8">
        <f>I18+I25+I40+I61+I54</f>
        <v>9992808.72</v>
      </c>
      <c r="J17" s="8"/>
      <c r="K17" s="8"/>
      <c r="L17" s="8">
        <f>L18+L25+L40+L61+L54</f>
        <v>10345864.81</v>
      </c>
    </row>
    <row r="18" spans="1:12" ht="21">
      <c r="A18" s="32" t="s">
        <v>16</v>
      </c>
      <c r="B18" s="16" t="s">
        <v>45</v>
      </c>
      <c r="C18" s="24" t="s">
        <v>5</v>
      </c>
      <c r="D18" s="24" t="s">
        <v>6</v>
      </c>
      <c r="E18" s="71"/>
      <c r="F18" s="25"/>
      <c r="G18" s="8">
        <f aca="true" t="shared" si="0" ref="G18:H23">G19</f>
        <v>0</v>
      </c>
      <c r="H18" s="8">
        <f t="shared" si="0"/>
        <v>0</v>
      </c>
      <c r="I18" s="8">
        <f>I19</f>
        <v>1300000</v>
      </c>
      <c r="J18" s="8"/>
      <c r="K18" s="8"/>
      <c r="L18" s="8">
        <f>L19</f>
        <v>1300000</v>
      </c>
    </row>
    <row r="19" spans="1:12" ht="27" customHeight="1">
      <c r="A19" s="3" t="s">
        <v>354</v>
      </c>
      <c r="B19" s="18" t="s">
        <v>45</v>
      </c>
      <c r="C19" s="19" t="s">
        <v>5</v>
      </c>
      <c r="D19" s="19" t="s">
        <v>6</v>
      </c>
      <c r="E19" s="26" t="s">
        <v>221</v>
      </c>
      <c r="F19" s="22"/>
      <c r="G19" s="9">
        <f t="shared" si="0"/>
        <v>0</v>
      </c>
      <c r="H19" s="9">
        <f t="shared" si="0"/>
        <v>0</v>
      </c>
      <c r="I19" s="9">
        <f>I20</f>
        <v>1300000</v>
      </c>
      <c r="J19" s="9"/>
      <c r="K19" s="9"/>
      <c r="L19" s="9">
        <f>L20</f>
        <v>1300000</v>
      </c>
    </row>
    <row r="20" spans="1:12" ht="21.75" customHeight="1">
      <c r="A20" s="3" t="s">
        <v>219</v>
      </c>
      <c r="B20" s="18" t="s">
        <v>45</v>
      </c>
      <c r="C20" s="19" t="s">
        <v>5</v>
      </c>
      <c r="D20" s="19" t="s">
        <v>6</v>
      </c>
      <c r="E20" s="26" t="s">
        <v>220</v>
      </c>
      <c r="F20" s="20"/>
      <c r="G20" s="9">
        <f aca="true" t="shared" si="1" ref="G20:I21">G22</f>
        <v>0</v>
      </c>
      <c r="H20" s="9">
        <f t="shared" si="1"/>
        <v>0</v>
      </c>
      <c r="I20" s="9">
        <f t="shared" si="1"/>
        <v>1300000</v>
      </c>
      <c r="J20" s="9"/>
      <c r="K20" s="9"/>
      <c r="L20" s="9">
        <f>L22</f>
        <v>1300000</v>
      </c>
    </row>
    <row r="21" spans="1:12" ht="13.5" customHeight="1">
      <c r="A21" s="3" t="s">
        <v>222</v>
      </c>
      <c r="B21" s="18" t="s">
        <v>45</v>
      </c>
      <c r="C21" s="19" t="s">
        <v>5</v>
      </c>
      <c r="D21" s="19" t="s">
        <v>6</v>
      </c>
      <c r="E21" s="26" t="s">
        <v>223</v>
      </c>
      <c r="F21" s="20"/>
      <c r="G21" s="9">
        <f t="shared" si="1"/>
        <v>0</v>
      </c>
      <c r="H21" s="9">
        <f t="shared" si="1"/>
        <v>0</v>
      </c>
      <c r="I21" s="9">
        <f t="shared" si="1"/>
        <v>1300000</v>
      </c>
      <c r="J21" s="9"/>
      <c r="K21" s="9"/>
      <c r="L21" s="9">
        <f>L23</f>
        <v>1300000</v>
      </c>
    </row>
    <row r="22" spans="1:12" ht="36.75" customHeight="1">
      <c r="A22" s="31" t="s">
        <v>50</v>
      </c>
      <c r="B22" s="18" t="s">
        <v>45</v>
      </c>
      <c r="C22" s="19" t="s">
        <v>5</v>
      </c>
      <c r="D22" s="19" t="s">
        <v>6</v>
      </c>
      <c r="E22" s="26" t="s">
        <v>223</v>
      </c>
      <c r="F22" s="20" t="s">
        <v>51</v>
      </c>
      <c r="G22" s="9">
        <f t="shared" si="0"/>
        <v>0</v>
      </c>
      <c r="H22" s="9">
        <f t="shared" si="0"/>
        <v>0</v>
      </c>
      <c r="I22" s="9">
        <f>I23</f>
        <v>1300000</v>
      </c>
      <c r="J22" s="9"/>
      <c r="K22" s="9"/>
      <c r="L22" s="9">
        <f>L23</f>
        <v>1300000</v>
      </c>
    </row>
    <row r="23" spans="1:12" ht="22.5">
      <c r="A23" s="31" t="s">
        <v>82</v>
      </c>
      <c r="B23" s="18" t="s">
        <v>45</v>
      </c>
      <c r="C23" s="19" t="s">
        <v>5</v>
      </c>
      <c r="D23" s="19" t="s">
        <v>6</v>
      </c>
      <c r="E23" s="26" t="s">
        <v>223</v>
      </c>
      <c r="F23" s="20" t="s">
        <v>80</v>
      </c>
      <c r="G23" s="9">
        <f t="shared" si="0"/>
        <v>0</v>
      </c>
      <c r="H23" s="9">
        <f t="shared" si="0"/>
        <v>0</v>
      </c>
      <c r="I23" s="9">
        <f>'[4]1'!$I$24</f>
        <v>1300000</v>
      </c>
      <c r="J23" s="9"/>
      <c r="K23" s="9"/>
      <c r="L23" s="9">
        <f>'[4]1'!$L$24</f>
        <v>1300000</v>
      </c>
    </row>
    <row r="24" spans="1:12" ht="22.5" customHeight="1" hidden="1">
      <c r="A24" s="39" t="s">
        <v>143</v>
      </c>
      <c r="B24" s="18" t="s">
        <v>45</v>
      </c>
      <c r="C24" s="19" t="s">
        <v>5</v>
      </c>
      <c r="D24" s="19" t="s">
        <v>6</v>
      </c>
      <c r="E24" s="26" t="s">
        <v>142</v>
      </c>
      <c r="F24" s="20" t="s">
        <v>81</v>
      </c>
      <c r="G24" s="9"/>
      <c r="H24" s="9"/>
      <c r="I24" s="9"/>
      <c r="J24" s="9"/>
      <c r="K24" s="9"/>
      <c r="L24" s="9"/>
    </row>
    <row r="25" spans="1:12" ht="31.5">
      <c r="A25" s="32" t="s">
        <v>17</v>
      </c>
      <c r="B25" s="16" t="s">
        <v>45</v>
      </c>
      <c r="C25" s="24" t="s">
        <v>5</v>
      </c>
      <c r="D25" s="24" t="s">
        <v>7</v>
      </c>
      <c r="E25" s="71"/>
      <c r="F25" s="25"/>
      <c r="G25" s="10">
        <f>G26</f>
        <v>0</v>
      </c>
      <c r="H25" s="10">
        <f>H26</f>
        <v>0</v>
      </c>
      <c r="I25" s="10">
        <f>I26+I50</f>
        <v>6970000</v>
      </c>
      <c r="J25" s="10"/>
      <c r="K25" s="10"/>
      <c r="L25" s="10">
        <f>L26+L50</f>
        <v>6570000</v>
      </c>
    </row>
    <row r="26" spans="1:12" ht="27" customHeight="1">
      <c r="A26" s="3" t="s">
        <v>355</v>
      </c>
      <c r="B26" s="18" t="s">
        <v>45</v>
      </c>
      <c r="C26" s="19" t="s">
        <v>5</v>
      </c>
      <c r="D26" s="19" t="s">
        <v>7</v>
      </c>
      <c r="E26" s="26" t="s">
        <v>221</v>
      </c>
      <c r="F26" s="22"/>
      <c r="G26" s="9">
        <f>G28</f>
        <v>0</v>
      </c>
      <c r="H26" s="9">
        <f>H28</f>
        <v>0</v>
      </c>
      <c r="I26" s="9">
        <f>I28</f>
        <v>6970000</v>
      </c>
      <c r="J26" s="9"/>
      <c r="K26" s="9"/>
      <c r="L26" s="9">
        <f>L28</f>
        <v>6570000</v>
      </c>
    </row>
    <row r="27" spans="1:12" ht="24" customHeight="1">
      <c r="A27" s="3" t="s">
        <v>219</v>
      </c>
      <c r="B27" s="18" t="s">
        <v>45</v>
      </c>
      <c r="C27" s="19" t="s">
        <v>5</v>
      </c>
      <c r="D27" s="19" t="s">
        <v>7</v>
      </c>
      <c r="E27" s="26" t="s">
        <v>220</v>
      </c>
      <c r="F27" s="20"/>
      <c r="G27" s="9">
        <f aca="true" t="shared" si="2" ref="G27:I28">G28+G33+G36</f>
        <v>0</v>
      </c>
      <c r="H27" s="9">
        <f t="shared" si="2"/>
        <v>0</v>
      </c>
      <c r="I27" s="9">
        <f t="shared" si="2"/>
        <v>6970000</v>
      </c>
      <c r="J27" s="9"/>
      <c r="K27" s="9"/>
      <c r="L27" s="9">
        <f>L28+L33+L36</f>
        <v>6570000</v>
      </c>
    </row>
    <row r="28" spans="1:12" ht="15" customHeight="1">
      <c r="A28" s="3" t="s">
        <v>226</v>
      </c>
      <c r="B28" s="18" t="s">
        <v>45</v>
      </c>
      <c r="C28" s="19" t="s">
        <v>5</v>
      </c>
      <c r="D28" s="19" t="s">
        <v>7</v>
      </c>
      <c r="E28" s="26" t="s">
        <v>225</v>
      </c>
      <c r="F28" s="20"/>
      <c r="G28" s="9">
        <f t="shared" si="2"/>
        <v>0</v>
      </c>
      <c r="H28" s="9">
        <f t="shared" si="2"/>
        <v>0</v>
      </c>
      <c r="I28" s="9">
        <f t="shared" si="2"/>
        <v>6970000</v>
      </c>
      <c r="J28" s="9"/>
      <c r="K28" s="9"/>
      <c r="L28" s="9">
        <f>L29+L34+L37</f>
        <v>6570000</v>
      </c>
    </row>
    <row r="29" spans="1:12" ht="45">
      <c r="A29" s="31" t="s">
        <v>50</v>
      </c>
      <c r="B29" s="18" t="s">
        <v>45</v>
      </c>
      <c r="C29" s="19" t="s">
        <v>5</v>
      </c>
      <c r="D29" s="19" t="s">
        <v>7</v>
      </c>
      <c r="E29" s="26" t="s">
        <v>225</v>
      </c>
      <c r="F29" s="20" t="s">
        <v>51</v>
      </c>
      <c r="G29" s="9">
        <f>G30</f>
        <v>0</v>
      </c>
      <c r="H29" s="9">
        <f>H30</f>
        <v>0</v>
      </c>
      <c r="I29" s="9">
        <f>I30</f>
        <v>6970000</v>
      </c>
      <c r="J29" s="9"/>
      <c r="K29" s="9"/>
      <c r="L29" s="9">
        <f>L30</f>
        <v>6570000</v>
      </c>
    </row>
    <row r="30" spans="1:12" ht="22.5">
      <c r="A30" s="31" t="s">
        <v>82</v>
      </c>
      <c r="B30" s="18" t="s">
        <v>45</v>
      </c>
      <c r="C30" s="19" t="s">
        <v>5</v>
      </c>
      <c r="D30" s="19" t="s">
        <v>7</v>
      </c>
      <c r="E30" s="26" t="s">
        <v>225</v>
      </c>
      <c r="F30" s="20" t="s">
        <v>80</v>
      </c>
      <c r="G30" s="9">
        <f>G31+G32</f>
        <v>0</v>
      </c>
      <c r="H30" s="9">
        <f>H31+H32</f>
        <v>0</v>
      </c>
      <c r="I30" s="9">
        <f>'[4]1'!$I$31</f>
        <v>6970000</v>
      </c>
      <c r="J30" s="9"/>
      <c r="K30" s="9"/>
      <c r="L30" s="9">
        <f>'[4]1'!$L$31</f>
        <v>6570000</v>
      </c>
    </row>
    <row r="31" spans="1:12" ht="22.5" customHeight="1" hidden="1">
      <c r="A31" s="39" t="s">
        <v>143</v>
      </c>
      <c r="B31" s="18" t="s">
        <v>45</v>
      </c>
      <c r="C31" s="19" t="s">
        <v>5</v>
      </c>
      <c r="D31" s="19" t="s">
        <v>7</v>
      </c>
      <c r="E31" s="26" t="s">
        <v>145</v>
      </c>
      <c r="F31" s="20" t="s">
        <v>81</v>
      </c>
      <c r="G31" s="9"/>
      <c r="H31" s="9"/>
      <c r="I31" s="9">
        <v>7553694.39</v>
      </c>
      <c r="J31" s="9"/>
      <c r="K31" s="9"/>
      <c r="L31" s="9">
        <v>7553694.39</v>
      </c>
    </row>
    <row r="32" spans="1:12" ht="22.5" customHeight="1" hidden="1">
      <c r="A32" s="31" t="s">
        <v>146</v>
      </c>
      <c r="B32" s="18" t="s">
        <v>45</v>
      </c>
      <c r="C32" s="19" t="s">
        <v>5</v>
      </c>
      <c r="D32" s="19" t="s">
        <v>7</v>
      </c>
      <c r="E32" s="26" t="s">
        <v>145</v>
      </c>
      <c r="F32" s="20" t="s">
        <v>83</v>
      </c>
      <c r="G32" s="9"/>
      <c r="H32" s="9"/>
      <c r="I32" s="9">
        <v>5000</v>
      </c>
      <c r="J32" s="9"/>
      <c r="K32" s="9"/>
      <c r="L32" s="9">
        <v>5000</v>
      </c>
    </row>
    <row r="33" spans="1:12" ht="45" customHeight="1" hidden="1">
      <c r="A33" s="31" t="s">
        <v>147</v>
      </c>
      <c r="B33" s="18" t="s">
        <v>45</v>
      </c>
      <c r="C33" s="19" t="s">
        <v>5</v>
      </c>
      <c r="D33" s="19" t="s">
        <v>7</v>
      </c>
      <c r="E33" s="26" t="s">
        <v>148</v>
      </c>
      <c r="F33" s="20"/>
      <c r="G33" s="9"/>
      <c r="H33" s="9"/>
      <c r="I33" s="9">
        <f>I34</f>
        <v>0</v>
      </c>
      <c r="J33" s="9"/>
      <c r="K33" s="9"/>
      <c r="L33" s="9">
        <f>L34</f>
        <v>0</v>
      </c>
    </row>
    <row r="34" spans="1:12" ht="12.75" customHeight="1" hidden="1">
      <c r="A34" s="31" t="s">
        <v>130</v>
      </c>
      <c r="B34" s="18" t="s">
        <v>45</v>
      </c>
      <c r="C34" s="19" t="s">
        <v>5</v>
      </c>
      <c r="D34" s="19" t="s">
        <v>7</v>
      </c>
      <c r="E34" s="26" t="s">
        <v>148</v>
      </c>
      <c r="F34" s="20" t="s">
        <v>53</v>
      </c>
      <c r="G34" s="9">
        <f aca="true" t="shared" si="3" ref="G34:I35">G35</f>
        <v>0</v>
      </c>
      <c r="H34" s="9">
        <f t="shared" si="3"/>
        <v>0</v>
      </c>
      <c r="I34" s="9">
        <f t="shared" si="3"/>
        <v>0</v>
      </c>
      <c r="J34" s="9"/>
      <c r="K34" s="9"/>
      <c r="L34" s="9">
        <f>L35</f>
        <v>0</v>
      </c>
    </row>
    <row r="35" spans="1:12" ht="22.5" customHeight="1" hidden="1">
      <c r="A35" s="31" t="s">
        <v>54</v>
      </c>
      <c r="B35" s="18" t="s">
        <v>45</v>
      </c>
      <c r="C35" s="19" t="s">
        <v>5</v>
      </c>
      <c r="D35" s="19" t="s">
        <v>7</v>
      </c>
      <c r="E35" s="26" t="s">
        <v>148</v>
      </c>
      <c r="F35" s="20" t="s">
        <v>55</v>
      </c>
      <c r="G35" s="9">
        <f t="shared" si="3"/>
        <v>0</v>
      </c>
      <c r="H35" s="9">
        <f t="shared" si="3"/>
        <v>0</v>
      </c>
      <c r="I35" s="9">
        <f t="shared" si="3"/>
        <v>0</v>
      </c>
      <c r="J35" s="9"/>
      <c r="K35" s="9"/>
      <c r="L35" s="9">
        <f>L36</f>
        <v>0</v>
      </c>
    </row>
    <row r="36" spans="1:12" ht="22.5" customHeight="1" hidden="1">
      <c r="A36" s="31" t="s">
        <v>56</v>
      </c>
      <c r="B36" s="18" t="s">
        <v>45</v>
      </c>
      <c r="C36" s="19" t="s">
        <v>5</v>
      </c>
      <c r="D36" s="19" t="s">
        <v>7</v>
      </c>
      <c r="E36" s="26" t="s">
        <v>148</v>
      </c>
      <c r="F36" s="19" t="s">
        <v>57</v>
      </c>
      <c r="G36" s="9"/>
      <c r="H36" s="9"/>
      <c r="I36" s="9">
        <v>0</v>
      </c>
      <c r="J36" s="9"/>
      <c r="K36" s="9"/>
      <c r="L36" s="9">
        <v>0</v>
      </c>
    </row>
    <row r="37" spans="1:12" ht="12.75" customHeight="1" hidden="1">
      <c r="A37" s="6" t="s">
        <v>58</v>
      </c>
      <c r="B37" s="18" t="s">
        <v>45</v>
      </c>
      <c r="C37" s="19" t="s">
        <v>5</v>
      </c>
      <c r="D37" s="19" t="s">
        <v>7</v>
      </c>
      <c r="E37" s="26" t="s">
        <v>148</v>
      </c>
      <c r="F37" s="19" t="s">
        <v>59</v>
      </c>
      <c r="G37" s="9">
        <f aca="true" t="shared" si="4" ref="G37:I38">G38</f>
        <v>0</v>
      </c>
      <c r="H37" s="9">
        <f t="shared" si="4"/>
        <v>0</v>
      </c>
      <c r="I37" s="9">
        <f t="shared" si="4"/>
        <v>0</v>
      </c>
      <c r="J37" s="9"/>
      <c r="K37" s="9"/>
      <c r="L37" s="9">
        <f>L38</f>
        <v>0</v>
      </c>
    </row>
    <row r="38" spans="1:12" ht="12.75" customHeight="1" hidden="1">
      <c r="A38" s="6" t="s">
        <v>60</v>
      </c>
      <c r="B38" s="18" t="s">
        <v>45</v>
      </c>
      <c r="C38" s="19" t="s">
        <v>5</v>
      </c>
      <c r="D38" s="19" t="s">
        <v>7</v>
      </c>
      <c r="E38" s="26" t="s">
        <v>148</v>
      </c>
      <c r="F38" s="19" t="s">
        <v>61</v>
      </c>
      <c r="G38" s="9">
        <f t="shared" si="4"/>
        <v>0</v>
      </c>
      <c r="H38" s="9">
        <f t="shared" si="4"/>
        <v>0</v>
      </c>
      <c r="I38" s="9">
        <f t="shared" si="4"/>
        <v>0</v>
      </c>
      <c r="J38" s="9"/>
      <c r="K38" s="9"/>
      <c r="L38" s="9">
        <f>L39</f>
        <v>0</v>
      </c>
    </row>
    <row r="39" spans="1:12" ht="12.75" customHeight="1" hidden="1">
      <c r="A39" s="6" t="s">
        <v>62</v>
      </c>
      <c r="B39" s="18" t="s">
        <v>45</v>
      </c>
      <c r="C39" s="19" t="s">
        <v>5</v>
      </c>
      <c r="D39" s="19" t="s">
        <v>7</v>
      </c>
      <c r="E39" s="26" t="s">
        <v>148</v>
      </c>
      <c r="F39" s="19" t="s">
        <v>63</v>
      </c>
      <c r="G39" s="9"/>
      <c r="H39" s="9"/>
      <c r="I39" s="9">
        <v>0</v>
      </c>
      <c r="J39" s="9"/>
      <c r="K39" s="9"/>
      <c r="L39" s="9">
        <v>0</v>
      </c>
    </row>
    <row r="40" spans="1:12" ht="12.75" customHeight="1" hidden="1">
      <c r="A40" s="32" t="s">
        <v>114</v>
      </c>
      <c r="B40" s="16" t="s">
        <v>45</v>
      </c>
      <c r="C40" s="24" t="s">
        <v>5</v>
      </c>
      <c r="D40" s="24" t="s">
        <v>35</v>
      </c>
      <c r="E40" s="71"/>
      <c r="F40" s="25"/>
      <c r="G40" s="10">
        <f>G41</f>
        <v>0</v>
      </c>
      <c r="H40" s="10">
        <f>H41</f>
        <v>0</v>
      </c>
      <c r="I40" s="10">
        <f>I41</f>
        <v>0</v>
      </c>
      <c r="J40" s="10"/>
      <c r="K40" s="10"/>
      <c r="L40" s="10">
        <f>L41</f>
        <v>0</v>
      </c>
    </row>
    <row r="41" spans="1:12" ht="12.75" customHeight="1" hidden="1">
      <c r="A41" s="3" t="s">
        <v>115</v>
      </c>
      <c r="B41" s="18" t="s">
        <v>45</v>
      </c>
      <c r="C41" s="19" t="s">
        <v>5</v>
      </c>
      <c r="D41" s="19" t="s">
        <v>35</v>
      </c>
      <c r="E41" s="26" t="s">
        <v>124</v>
      </c>
      <c r="F41" s="22"/>
      <c r="G41" s="9">
        <f>G46+G42</f>
        <v>0</v>
      </c>
      <c r="H41" s="9">
        <f>H46+H42</f>
        <v>0</v>
      </c>
      <c r="I41" s="9">
        <f>I46+I42</f>
        <v>0</v>
      </c>
      <c r="J41" s="9"/>
      <c r="K41" s="9"/>
      <c r="L41" s="9">
        <f>L46+L42</f>
        <v>0</v>
      </c>
    </row>
    <row r="42" spans="1:12" ht="22.5" customHeight="1" hidden="1">
      <c r="A42" s="3" t="s">
        <v>117</v>
      </c>
      <c r="B42" s="18" t="s">
        <v>45</v>
      </c>
      <c r="C42" s="19" t="s">
        <v>5</v>
      </c>
      <c r="D42" s="19" t="s">
        <v>35</v>
      </c>
      <c r="E42" s="26" t="s">
        <v>125</v>
      </c>
      <c r="F42" s="20"/>
      <c r="G42" s="9">
        <f aca="true" t="shared" si="5" ref="G42:H44">G43</f>
        <v>0</v>
      </c>
      <c r="H42" s="9">
        <f t="shared" si="5"/>
        <v>0</v>
      </c>
      <c r="I42" s="9">
        <f>I43</f>
        <v>0</v>
      </c>
      <c r="J42" s="9"/>
      <c r="K42" s="9"/>
      <c r="L42" s="9">
        <f>L43</f>
        <v>0</v>
      </c>
    </row>
    <row r="43" spans="1:12" ht="12.75" customHeight="1" hidden="1">
      <c r="A43" s="31" t="s">
        <v>130</v>
      </c>
      <c r="B43" s="18" t="s">
        <v>45</v>
      </c>
      <c r="C43" s="19" t="s">
        <v>5</v>
      </c>
      <c r="D43" s="19" t="s">
        <v>35</v>
      </c>
      <c r="E43" s="26" t="s">
        <v>125</v>
      </c>
      <c r="F43" s="20" t="s">
        <v>53</v>
      </c>
      <c r="G43" s="9">
        <f t="shared" si="5"/>
        <v>0</v>
      </c>
      <c r="H43" s="9">
        <f t="shared" si="5"/>
        <v>0</v>
      </c>
      <c r="I43" s="9">
        <f>I44</f>
        <v>0</v>
      </c>
      <c r="J43" s="9"/>
      <c r="K43" s="9"/>
      <c r="L43" s="9">
        <f>L44</f>
        <v>0</v>
      </c>
    </row>
    <row r="44" spans="1:12" ht="22.5" customHeight="1" hidden="1">
      <c r="A44" s="31" t="s">
        <v>54</v>
      </c>
      <c r="B44" s="18" t="s">
        <v>45</v>
      </c>
      <c r="C44" s="19" t="s">
        <v>5</v>
      </c>
      <c r="D44" s="19" t="s">
        <v>35</v>
      </c>
      <c r="E44" s="26" t="s">
        <v>125</v>
      </c>
      <c r="F44" s="20" t="s">
        <v>55</v>
      </c>
      <c r="G44" s="9">
        <f t="shared" si="5"/>
        <v>0</v>
      </c>
      <c r="H44" s="9">
        <f t="shared" si="5"/>
        <v>0</v>
      </c>
      <c r="I44" s="9">
        <f>I45</f>
        <v>0</v>
      </c>
      <c r="J44" s="9"/>
      <c r="K44" s="9"/>
      <c r="L44" s="9">
        <f>L45</f>
        <v>0</v>
      </c>
    </row>
    <row r="45" spans="1:12" ht="22.5" customHeight="1" hidden="1">
      <c r="A45" s="31" t="s">
        <v>56</v>
      </c>
      <c r="B45" s="18" t="s">
        <v>45</v>
      </c>
      <c r="C45" s="19" t="s">
        <v>5</v>
      </c>
      <c r="D45" s="19" t="s">
        <v>35</v>
      </c>
      <c r="E45" s="26" t="s">
        <v>125</v>
      </c>
      <c r="F45" s="19" t="s">
        <v>57</v>
      </c>
      <c r="G45" s="9"/>
      <c r="H45" s="9"/>
      <c r="I45" s="9">
        <v>0</v>
      </c>
      <c r="J45" s="9"/>
      <c r="K45" s="9"/>
      <c r="L45" s="9">
        <v>0</v>
      </c>
    </row>
    <row r="46" spans="1:12" ht="12.75" customHeight="1" hidden="1">
      <c r="A46" s="3" t="s">
        <v>116</v>
      </c>
      <c r="B46" s="18" t="s">
        <v>45</v>
      </c>
      <c r="C46" s="19" t="s">
        <v>5</v>
      </c>
      <c r="D46" s="19" t="s">
        <v>35</v>
      </c>
      <c r="E46" s="26" t="s">
        <v>126</v>
      </c>
      <c r="F46" s="20"/>
      <c r="G46" s="9">
        <f aca="true" t="shared" si="6" ref="G46:H48">G47</f>
        <v>0</v>
      </c>
      <c r="H46" s="9">
        <f t="shared" si="6"/>
        <v>0</v>
      </c>
      <c r="I46" s="9">
        <f>I47</f>
        <v>0</v>
      </c>
      <c r="J46" s="9"/>
      <c r="K46" s="9"/>
      <c r="L46" s="9">
        <f>L47</f>
        <v>0</v>
      </c>
    </row>
    <row r="47" spans="1:12" ht="12.75" customHeight="1" hidden="1">
      <c r="A47" s="31" t="s">
        <v>130</v>
      </c>
      <c r="B47" s="18" t="s">
        <v>45</v>
      </c>
      <c r="C47" s="19" t="s">
        <v>5</v>
      </c>
      <c r="D47" s="19" t="s">
        <v>35</v>
      </c>
      <c r="E47" s="26" t="s">
        <v>126</v>
      </c>
      <c r="F47" s="20" t="s">
        <v>53</v>
      </c>
      <c r="G47" s="9">
        <f t="shared" si="6"/>
        <v>0</v>
      </c>
      <c r="H47" s="9">
        <f t="shared" si="6"/>
        <v>0</v>
      </c>
      <c r="I47" s="9">
        <f>I48</f>
        <v>0</v>
      </c>
      <c r="J47" s="9"/>
      <c r="K47" s="9"/>
      <c r="L47" s="9">
        <f>L48</f>
        <v>0</v>
      </c>
    </row>
    <row r="48" spans="1:12" ht="22.5" customHeight="1" hidden="1">
      <c r="A48" s="31" t="s">
        <v>54</v>
      </c>
      <c r="B48" s="18" t="s">
        <v>45</v>
      </c>
      <c r="C48" s="19" t="s">
        <v>5</v>
      </c>
      <c r="D48" s="19" t="s">
        <v>35</v>
      </c>
      <c r="E48" s="26" t="s">
        <v>126</v>
      </c>
      <c r="F48" s="20" t="s">
        <v>55</v>
      </c>
      <c r="G48" s="9">
        <f t="shared" si="6"/>
        <v>0</v>
      </c>
      <c r="H48" s="9">
        <f t="shared" si="6"/>
        <v>0</v>
      </c>
      <c r="I48" s="9">
        <f>I49</f>
        <v>0</v>
      </c>
      <c r="J48" s="9"/>
      <c r="K48" s="9"/>
      <c r="L48" s="9">
        <f>L49</f>
        <v>0</v>
      </c>
    </row>
    <row r="49" spans="1:12" ht="22.5" customHeight="1" hidden="1">
      <c r="A49" s="31" t="s">
        <v>56</v>
      </c>
      <c r="B49" s="18" t="s">
        <v>45</v>
      </c>
      <c r="C49" s="19" t="s">
        <v>5</v>
      </c>
      <c r="D49" s="19" t="s">
        <v>35</v>
      </c>
      <c r="E49" s="26" t="s">
        <v>126</v>
      </c>
      <c r="F49" s="19" t="s">
        <v>57</v>
      </c>
      <c r="G49" s="9"/>
      <c r="H49" s="9"/>
      <c r="I49" s="9">
        <v>0</v>
      </c>
      <c r="J49" s="9"/>
      <c r="K49" s="9"/>
      <c r="L49" s="9">
        <v>0</v>
      </c>
    </row>
    <row r="50" spans="1:12" ht="12.75" customHeight="1" hidden="1">
      <c r="A50" s="35" t="s">
        <v>153</v>
      </c>
      <c r="B50" s="18" t="s">
        <v>45</v>
      </c>
      <c r="C50" s="19" t="s">
        <v>5</v>
      </c>
      <c r="D50" s="19" t="s">
        <v>7</v>
      </c>
      <c r="E50" s="37" t="s">
        <v>155</v>
      </c>
      <c r="F50" s="22"/>
      <c r="G50" s="9" t="e">
        <f>#REF!+#REF!</f>
        <v>#REF!</v>
      </c>
      <c r="H50" s="9" t="e">
        <f>#REF!+#REF!</f>
        <v>#REF!</v>
      </c>
      <c r="I50" s="9">
        <f>I51</f>
        <v>0</v>
      </c>
      <c r="J50" s="9"/>
      <c r="K50" s="9"/>
      <c r="L50" s="9">
        <f>L51</f>
        <v>0</v>
      </c>
    </row>
    <row r="51" spans="1:12" ht="12.75" customHeight="1" hidden="1">
      <c r="A51" s="35" t="s">
        <v>170</v>
      </c>
      <c r="B51" s="18" t="s">
        <v>45</v>
      </c>
      <c r="C51" s="19" t="s">
        <v>5</v>
      </c>
      <c r="D51" s="19" t="s">
        <v>7</v>
      </c>
      <c r="E51" s="37" t="s">
        <v>171</v>
      </c>
      <c r="F51" s="20"/>
      <c r="G51" s="9" t="e">
        <f>#REF!</f>
        <v>#REF!</v>
      </c>
      <c r="H51" s="9" t="e">
        <f>#REF!</f>
        <v>#REF!</v>
      </c>
      <c r="I51" s="9">
        <f>I52</f>
        <v>0</v>
      </c>
      <c r="J51" s="9"/>
      <c r="K51" s="9"/>
      <c r="L51" s="9">
        <f>L52</f>
        <v>0</v>
      </c>
    </row>
    <row r="52" spans="1:12" ht="12.75" customHeight="1" hidden="1">
      <c r="A52" s="35" t="s">
        <v>58</v>
      </c>
      <c r="B52" s="18" t="s">
        <v>45</v>
      </c>
      <c r="C52" s="19" t="s">
        <v>5</v>
      </c>
      <c r="D52" s="19" t="s">
        <v>7</v>
      </c>
      <c r="E52" s="37" t="s">
        <v>171</v>
      </c>
      <c r="F52" s="20" t="s">
        <v>59</v>
      </c>
      <c r="G52" s="9">
        <f>G53</f>
        <v>0</v>
      </c>
      <c r="H52" s="9">
        <f>H53</f>
        <v>0</v>
      </c>
      <c r="I52" s="9">
        <f>I53</f>
        <v>0</v>
      </c>
      <c r="J52" s="9"/>
      <c r="K52" s="9"/>
      <c r="L52" s="9">
        <f>L53</f>
        <v>0</v>
      </c>
    </row>
    <row r="53" spans="1:12" ht="22.5" customHeight="1" hidden="1">
      <c r="A53" s="35" t="s">
        <v>164</v>
      </c>
      <c r="B53" s="18" t="s">
        <v>45</v>
      </c>
      <c r="C53" s="19" t="s">
        <v>5</v>
      </c>
      <c r="D53" s="19" t="s">
        <v>7</v>
      </c>
      <c r="E53" s="37" t="s">
        <v>171</v>
      </c>
      <c r="F53" s="20" t="s">
        <v>99</v>
      </c>
      <c r="G53" s="9"/>
      <c r="H53" s="9"/>
      <c r="I53" s="9">
        <v>0</v>
      </c>
      <c r="J53" s="9"/>
      <c r="K53" s="9"/>
      <c r="L53" s="9">
        <v>0</v>
      </c>
    </row>
    <row r="54" spans="1:12" ht="12.75" hidden="1">
      <c r="A54" s="32" t="s">
        <v>47</v>
      </c>
      <c r="B54" s="16" t="s">
        <v>45</v>
      </c>
      <c r="C54" s="24" t="s">
        <v>5</v>
      </c>
      <c r="D54" s="24" t="s">
        <v>44</v>
      </c>
      <c r="E54" s="72"/>
      <c r="F54" s="73"/>
      <c r="G54" s="8">
        <f aca="true" t="shared" si="7" ref="G54:I56">G58</f>
        <v>0</v>
      </c>
      <c r="H54" s="8">
        <f t="shared" si="7"/>
        <v>0</v>
      </c>
      <c r="I54" s="8">
        <f t="shared" si="7"/>
        <v>0</v>
      </c>
      <c r="J54" s="8"/>
      <c r="K54" s="8"/>
      <c r="L54" s="8">
        <f>L58</f>
        <v>0</v>
      </c>
    </row>
    <row r="55" spans="1:12" ht="22.5" hidden="1">
      <c r="A55" s="3" t="s">
        <v>356</v>
      </c>
      <c r="B55" s="18" t="s">
        <v>45</v>
      </c>
      <c r="C55" s="18" t="s">
        <v>5</v>
      </c>
      <c r="D55" s="18" t="s">
        <v>44</v>
      </c>
      <c r="E55" s="26" t="s">
        <v>229</v>
      </c>
      <c r="F55" s="23"/>
      <c r="G55" s="12">
        <f t="shared" si="7"/>
        <v>0</v>
      </c>
      <c r="H55" s="12">
        <f t="shared" si="7"/>
        <v>0</v>
      </c>
      <c r="I55" s="12">
        <f t="shared" si="7"/>
        <v>0</v>
      </c>
      <c r="J55" s="8"/>
      <c r="K55" s="8"/>
      <c r="L55" s="12">
        <f>L59</f>
        <v>0</v>
      </c>
    </row>
    <row r="56" spans="1:12" ht="22.5" hidden="1">
      <c r="A56" s="3" t="s">
        <v>372</v>
      </c>
      <c r="B56" s="18" t="s">
        <v>45</v>
      </c>
      <c r="C56" s="18" t="s">
        <v>5</v>
      </c>
      <c r="D56" s="18" t="s">
        <v>44</v>
      </c>
      <c r="E56" s="26" t="s">
        <v>228</v>
      </c>
      <c r="F56" s="23"/>
      <c r="G56" s="12">
        <f t="shared" si="7"/>
        <v>0</v>
      </c>
      <c r="H56" s="12">
        <f t="shared" si="7"/>
        <v>0</v>
      </c>
      <c r="I56" s="12">
        <f t="shared" si="7"/>
        <v>0</v>
      </c>
      <c r="J56" s="8"/>
      <c r="K56" s="8"/>
      <c r="L56" s="12">
        <f>L60</f>
        <v>0</v>
      </c>
    </row>
    <row r="57" spans="1:12" ht="12.75" hidden="1">
      <c r="A57" s="3" t="s">
        <v>306</v>
      </c>
      <c r="B57" s="18" t="s">
        <v>45</v>
      </c>
      <c r="C57" s="19" t="s">
        <v>5</v>
      </c>
      <c r="D57" s="19" t="s">
        <v>44</v>
      </c>
      <c r="E57" s="26" t="s">
        <v>227</v>
      </c>
      <c r="F57" s="20"/>
      <c r="G57" s="9">
        <f aca="true" t="shared" si="8" ref="G57:I59">G58</f>
        <v>0</v>
      </c>
      <c r="H57" s="9">
        <f t="shared" si="8"/>
        <v>0</v>
      </c>
      <c r="I57" s="9">
        <f t="shared" si="8"/>
        <v>0</v>
      </c>
      <c r="J57" s="9"/>
      <c r="K57" s="9"/>
      <c r="L57" s="9">
        <f>L58</f>
        <v>0</v>
      </c>
    </row>
    <row r="58" spans="1:12" ht="12.75" hidden="1">
      <c r="A58" s="3" t="s">
        <v>122</v>
      </c>
      <c r="B58" s="18" t="s">
        <v>45</v>
      </c>
      <c r="C58" s="19" t="s">
        <v>5</v>
      </c>
      <c r="D58" s="19" t="s">
        <v>44</v>
      </c>
      <c r="E58" s="26" t="s">
        <v>374</v>
      </c>
      <c r="F58" s="20"/>
      <c r="G58" s="9">
        <f t="shared" si="8"/>
        <v>0</v>
      </c>
      <c r="H58" s="9">
        <f t="shared" si="8"/>
        <v>0</v>
      </c>
      <c r="I58" s="9">
        <f t="shared" si="8"/>
        <v>0</v>
      </c>
      <c r="J58" s="9"/>
      <c r="K58" s="9"/>
      <c r="L58" s="9">
        <f>L59</f>
        <v>0</v>
      </c>
    </row>
    <row r="59" spans="1:12" ht="12.75" hidden="1">
      <c r="A59" s="6" t="s">
        <v>58</v>
      </c>
      <c r="B59" s="18" t="s">
        <v>45</v>
      </c>
      <c r="C59" s="19" t="s">
        <v>5</v>
      </c>
      <c r="D59" s="19" t="s">
        <v>44</v>
      </c>
      <c r="E59" s="26" t="s">
        <v>374</v>
      </c>
      <c r="F59" s="20" t="s">
        <v>59</v>
      </c>
      <c r="G59" s="9">
        <f t="shared" si="8"/>
        <v>0</v>
      </c>
      <c r="H59" s="9">
        <f t="shared" si="8"/>
        <v>0</v>
      </c>
      <c r="I59" s="9">
        <f t="shared" si="8"/>
        <v>0</v>
      </c>
      <c r="J59" s="9"/>
      <c r="K59" s="9"/>
      <c r="L59" s="9">
        <f>L60</f>
        <v>0</v>
      </c>
    </row>
    <row r="60" spans="1:12" ht="12.75" hidden="1">
      <c r="A60" s="6" t="s">
        <v>65</v>
      </c>
      <c r="B60" s="18" t="s">
        <v>45</v>
      </c>
      <c r="C60" s="19" t="s">
        <v>5</v>
      </c>
      <c r="D60" s="19" t="s">
        <v>44</v>
      </c>
      <c r="E60" s="26" t="s">
        <v>374</v>
      </c>
      <c r="F60" s="20" t="s">
        <v>66</v>
      </c>
      <c r="G60" s="9"/>
      <c r="H60" s="9"/>
      <c r="I60" s="9">
        <f>'[3]1'!$I$61</f>
        <v>0</v>
      </c>
      <c r="J60" s="9"/>
      <c r="K60" s="9"/>
      <c r="L60" s="9">
        <f>'[3]1'!$L$61</f>
        <v>0</v>
      </c>
    </row>
    <row r="61" spans="1:12" ht="12.75">
      <c r="A61" s="32" t="s">
        <v>26</v>
      </c>
      <c r="B61" s="24" t="s">
        <v>45</v>
      </c>
      <c r="C61" s="24" t="s">
        <v>5</v>
      </c>
      <c r="D61" s="16" t="s">
        <v>41</v>
      </c>
      <c r="E61" s="27"/>
      <c r="F61" s="22"/>
      <c r="G61" s="8" t="e">
        <f>G62+#REF!+#REF!+G102</f>
        <v>#REF!</v>
      </c>
      <c r="H61" s="8" t="e">
        <f>H62+#REF!+#REF!+H102</f>
        <v>#REF!</v>
      </c>
      <c r="I61" s="8">
        <f>I62+I72+I77+I88+I100+I82</f>
        <v>1722808.72</v>
      </c>
      <c r="J61" s="8"/>
      <c r="K61" s="8"/>
      <c r="L61" s="8">
        <f>L62+L72+L77+L88+L100+L82</f>
        <v>2475864.81</v>
      </c>
    </row>
    <row r="62" spans="1:12" ht="26.25" customHeight="1">
      <c r="A62" s="3" t="s">
        <v>373</v>
      </c>
      <c r="B62" s="18" t="s">
        <v>45</v>
      </c>
      <c r="C62" s="19" t="s">
        <v>5</v>
      </c>
      <c r="D62" s="19" t="s">
        <v>41</v>
      </c>
      <c r="E62" s="26" t="s">
        <v>233</v>
      </c>
      <c r="F62" s="22"/>
      <c r="G62" s="9">
        <f>G64</f>
        <v>0</v>
      </c>
      <c r="H62" s="9">
        <f>H64</f>
        <v>0</v>
      </c>
      <c r="I62" s="9">
        <f>I64</f>
        <v>206000</v>
      </c>
      <c r="J62" s="9"/>
      <c r="K62" s="9"/>
      <c r="L62" s="9">
        <f>L64</f>
        <v>206000</v>
      </c>
    </row>
    <row r="63" spans="1:12" ht="12.75">
      <c r="A63" s="3" t="s">
        <v>232</v>
      </c>
      <c r="B63" s="18" t="s">
        <v>45</v>
      </c>
      <c r="C63" s="19" t="s">
        <v>5</v>
      </c>
      <c r="D63" s="19" t="s">
        <v>41</v>
      </c>
      <c r="E63" s="26" t="s">
        <v>231</v>
      </c>
      <c r="F63" s="20"/>
      <c r="G63" s="9">
        <f aca="true" t="shared" si="9" ref="G63:H69">G64</f>
        <v>0</v>
      </c>
      <c r="H63" s="9">
        <f t="shared" si="9"/>
        <v>0</v>
      </c>
      <c r="I63" s="9">
        <f>I64</f>
        <v>206000</v>
      </c>
      <c r="J63" s="9"/>
      <c r="K63" s="9"/>
      <c r="L63" s="9">
        <f>L64</f>
        <v>206000</v>
      </c>
    </row>
    <row r="64" spans="1:12" ht="12.75">
      <c r="A64" s="3" t="s">
        <v>234</v>
      </c>
      <c r="B64" s="18" t="s">
        <v>45</v>
      </c>
      <c r="C64" s="19" t="s">
        <v>5</v>
      </c>
      <c r="D64" s="19" t="s">
        <v>41</v>
      </c>
      <c r="E64" s="26" t="s">
        <v>235</v>
      </c>
      <c r="F64" s="20"/>
      <c r="G64" s="9">
        <f t="shared" si="9"/>
        <v>0</v>
      </c>
      <c r="H64" s="9">
        <f t="shared" si="9"/>
        <v>0</v>
      </c>
      <c r="I64" s="9">
        <f>I65+I68</f>
        <v>206000</v>
      </c>
      <c r="J64" s="9"/>
      <c r="K64" s="9"/>
      <c r="L64" s="9">
        <f>L65+L68</f>
        <v>206000</v>
      </c>
    </row>
    <row r="65" spans="1:12" ht="24" customHeight="1">
      <c r="A65" s="31" t="s">
        <v>309</v>
      </c>
      <c r="B65" s="18" t="s">
        <v>45</v>
      </c>
      <c r="C65" s="19" t="s">
        <v>5</v>
      </c>
      <c r="D65" s="19" t="s">
        <v>41</v>
      </c>
      <c r="E65" s="26" t="s">
        <v>235</v>
      </c>
      <c r="F65" s="20" t="s">
        <v>53</v>
      </c>
      <c r="G65" s="9">
        <f t="shared" si="9"/>
        <v>0</v>
      </c>
      <c r="H65" s="9">
        <f t="shared" si="9"/>
        <v>0</v>
      </c>
      <c r="I65" s="9">
        <f>I66</f>
        <v>203900</v>
      </c>
      <c r="J65" s="9"/>
      <c r="K65" s="9"/>
      <c r="L65" s="9">
        <f>L66</f>
        <v>203900</v>
      </c>
    </row>
    <row r="66" spans="1:12" ht="22.5">
      <c r="A66" s="31" t="s">
        <v>310</v>
      </c>
      <c r="B66" s="18" t="s">
        <v>45</v>
      </c>
      <c r="C66" s="19" t="s">
        <v>5</v>
      </c>
      <c r="D66" s="19" t="s">
        <v>41</v>
      </c>
      <c r="E66" s="26" t="s">
        <v>235</v>
      </c>
      <c r="F66" s="20" t="s">
        <v>55</v>
      </c>
      <c r="G66" s="9">
        <f t="shared" si="9"/>
        <v>0</v>
      </c>
      <c r="H66" s="9">
        <f t="shared" si="9"/>
        <v>0</v>
      </c>
      <c r="I66" s="9">
        <f>'[4]1'!$I$67</f>
        <v>203900</v>
      </c>
      <c r="J66" s="9"/>
      <c r="K66" s="9"/>
      <c r="L66" s="9">
        <f>'[4]1'!$L$67</f>
        <v>203900</v>
      </c>
    </row>
    <row r="67" spans="1:12" ht="22.5" customHeight="1" hidden="1">
      <c r="A67" s="3" t="s">
        <v>67</v>
      </c>
      <c r="B67" s="18" t="s">
        <v>45</v>
      </c>
      <c r="C67" s="19" t="s">
        <v>5</v>
      </c>
      <c r="D67" s="19" t="s">
        <v>41</v>
      </c>
      <c r="E67" s="26" t="s">
        <v>149</v>
      </c>
      <c r="F67" s="20" t="s">
        <v>57</v>
      </c>
      <c r="G67" s="9"/>
      <c r="H67" s="9"/>
      <c r="I67" s="9">
        <f>3000+20370.34</f>
        <v>23370.34</v>
      </c>
      <c r="J67" s="9"/>
      <c r="K67" s="9"/>
      <c r="L67" s="9">
        <f>3000+20370.34</f>
        <v>23370.34</v>
      </c>
    </row>
    <row r="68" spans="1:12" ht="12.75">
      <c r="A68" s="31" t="s">
        <v>58</v>
      </c>
      <c r="B68" s="18" t="s">
        <v>45</v>
      </c>
      <c r="C68" s="19" t="s">
        <v>5</v>
      </c>
      <c r="D68" s="19" t="s">
        <v>41</v>
      </c>
      <c r="E68" s="26" t="s">
        <v>235</v>
      </c>
      <c r="F68" s="23" t="s">
        <v>59</v>
      </c>
      <c r="G68" s="9">
        <f t="shared" si="9"/>
        <v>0</v>
      </c>
      <c r="H68" s="9">
        <f t="shared" si="9"/>
        <v>0</v>
      </c>
      <c r="I68" s="9">
        <f>I69</f>
        <v>2100</v>
      </c>
      <c r="J68" s="9"/>
      <c r="K68" s="9"/>
      <c r="L68" s="9">
        <f>L69</f>
        <v>2100</v>
      </c>
    </row>
    <row r="69" spans="1:12" ht="12.75">
      <c r="A69" s="31" t="s">
        <v>60</v>
      </c>
      <c r="B69" s="18" t="s">
        <v>45</v>
      </c>
      <c r="C69" s="19" t="s">
        <v>5</v>
      </c>
      <c r="D69" s="19" t="s">
        <v>41</v>
      </c>
      <c r="E69" s="26" t="s">
        <v>235</v>
      </c>
      <c r="F69" s="23" t="s">
        <v>61</v>
      </c>
      <c r="G69" s="9">
        <f t="shared" si="9"/>
        <v>0</v>
      </c>
      <c r="H69" s="9">
        <f t="shared" si="9"/>
        <v>0</v>
      </c>
      <c r="I69" s="9">
        <f>'[4]1'!$I$70</f>
        <v>2100</v>
      </c>
      <c r="J69" s="9"/>
      <c r="K69" s="9"/>
      <c r="L69" s="9">
        <f>'[4]1'!$L$70</f>
        <v>2100</v>
      </c>
    </row>
    <row r="70" spans="1:12" ht="12.75" customHeight="1" hidden="1">
      <c r="A70" s="3" t="s">
        <v>213</v>
      </c>
      <c r="B70" s="18" t="s">
        <v>45</v>
      </c>
      <c r="C70" s="19" t="s">
        <v>5</v>
      </c>
      <c r="D70" s="19" t="s">
        <v>41</v>
      </c>
      <c r="E70" s="26" t="s">
        <v>235</v>
      </c>
      <c r="F70" s="23" t="s">
        <v>212</v>
      </c>
      <c r="G70" s="9"/>
      <c r="H70" s="9"/>
      <c r="I70" s="9">
        <v>1600</v>
      </c>
      <c r="J70" s="9"/>
      <c r="K70" s="9"/>
      <c r="L70" s="9">
        <v>1600</v>
      </c>
    </row>
    <row r="71" spans="1:12" ht="12.75" customHeight="1" hidden="1">
      <c r="A71" s="3" t="s">
        <v>62</v>
      </c>
      <c r="B71" s="18" t="s">
        <v>45</v>
      </c>
      <c r="C71" s="19" t="s">
        <v>5</v>
      </c>
      <c r="D71" s="19" t="s">
        <v>41</v>
      </c>
      <c r="E71" s="26" t="s">
        <v>235</v>
      </c>
      <c r="F71" s="23" t="s">
        <v>63</v>
      </c>
      <c r="G71" s="9"/>
      <c r="H71" s="9"/>
      <c r="I71" s="9">
        <v>1000</v>
      </c>
      <c r="J71" s="9"/>
      <c r="K71" s="9"/>
      <c r="L71" s="9">
        <v>1000</v>
      </c>
    </row>
    <row r="72" spans="1:12" ht="26.25" customHeight="1" hidden="1">
      <c r="A72" s="3" t="s">
        <v>199</v>
      </c>
      <c r="B72" s="18" t="s">
        <v>45</v>
      </c>
      <c r="C72" s="19" t="s">
        <v>5</v>
      </c>
      <c r="D72" s="19" t="s">
        <v>41</v>
      </c>
      <c r="E72" s="26" t="s">
        <v>150</v>
      </c>
      <c r="F72" s="20"/>
      <c r="G72" s="9" t="e">
        <f>#REF!</f>
        <v>#REF!</v>
      </c>
      <c r="H72" s="9" t="e">
        <f>#REF!</f>
        <v>#REF!</v>
      </c>
      <c r="I72" s="9">
        <f>I73</f>
        <v>0</v>
      </c>
      <c r="J72" s="9"/>
      <c r="K72" s="9"/>
      <c r="L72" s="9">
        <f>L73</f>
        <v>0</v>
      </c>
    </row>
    <row r="73" spans="1:12" ht="45" customHeight="1" hidden="1">
      <c r="A73" s="3" t="s">
        <v>200</v>
      </c>
      <c r="B73" s="18" t="s">
        <v>45</v>
      </c>
      <c r="C73" s="19" t="s">
        <v>5</v>
      </c>
      <c r="D73" s="19" t="s">
        <v>41</v>
      </c>
      <c r="E73" s="26" t="s">
        <v>151</v>
      </c>
      <c r="F73" s="20"/>
      <c r="G73" s="9" t="e">
        <f>#REF!</f>
        <v>#REF!</v>
      </c>
      <c r="H73" s="9" t="e">
        <f>#REF!</f>
        <v>#REF!</v>
      </c>
      <c r="I73" s="9">
        <f>I74</f>
        <v>0</v>
      </c>
      <c r="J73" s="9"/>
      <c r="K73" s="9"/>
      <c r="L73" s="9">
        <f>L74</f>
        <v>0</v>
      </c>
    </row>
    <row r="74" spans="1:12" ht="12.75" customHeight="1" hidden="1">
      <c r="A74" s="31" t="s">
        <v>130</v>
      </c>
      <c r="B74" s="18" t="s">
        <v>45</v>
      </c>
      <c r="C74" s="19" t="s">
        <v>5</v>
      </c>
      <c r="D74" s="19" t="s">
        <v>41</v>
      </c>
      <c r="E74" s="26" t="s">
        <v>151</v>
      </c>
      <c r="F74" s="20" t="s">
        <v>53</v>
      </c>
      <c r="G74" s="9">
        <f aca="true" t="shared" si="10" ref="G74:I75">G75</f>
        <v>0</v>
      </c>
      <c r="H74" s="9">
        <f t="shared" si="10"/>
        <v>0</v>
      </c>
      <c r="I74" s="9">
        <f t="shared" si="10"/>
        <v>0</v>
      </c>
      <c r="J74" s="9"/>
      <c r="K74" s="9"/>
      <c r="L74" s="9">
        <f>L75</f>
        <v>0</v>
      </c>
    </row>
    <row r="75" spans="1:12" ht="22.5" customHeight="1" hidden="1">
      <c r="A75" s="31" t="s">
        <v>54</v>
      </c>
      <c r="B75" s="18" t="s">
        <v>45</v>
      </c>
      <c r="C75" s="19" t="s">
        <v>5</v>
      </c>
      <c r="D75" s="19" t="s">
        <v>41</v>
      </c>
      <c r="E75" s="26" t="s">
        <v>151</v>
      </c>
      <c r="F75" s="20" t="s">
        <v>55</v>
      </c>
      <c r="G75" s="9">
        <f t="shared" si="10"/>
        <v>0</v>
      </c>
      <c r="H75" s="9">
        <f t="shared" si="10"/>
        <v>0</v>
      </c>
      <c r="I75" s="9">
        <f t="shared" si="10"/>
        <v>0</v>
      </c>
      <c r="J75" s="9"/>
      <c r="K75" s="9"/>
      <c r="L75" s="9">
        <f>L76</f>
        <v>0</v>
      </c>
    </row>
    <row r="76" spans="1:12" ht="22.5" customHeight="1" hidden="1">
      <c r="A76" s="3" t="s">
        <v>56</v>
      </c>
      <c r="B76" s="18" t="s">
        <v>45</v>
      </c>
      <c r="C76" s="19" t="s">
        <v>5</v>
      </c>
      <c r="D76" s="19" t="s">
        <v>41</v>
      </c>
      <c r="E76" s="26" t="s">
        <v>151</v>
      </c>
      <c r="F76" s="20" t="s">
        <v>57</v>
      </c>
      <c r="G76" s="9"/>
      <c r="H76" s="9"/>
      <c r="I76" s="9">
        <f>5000-5000</f>
        <v>0</v>
      </c>
      <c r="J76" s="9"/>
      <c r="K76" s="9"/>
      <c r="L76" s="9">
        <f>5000-5000</f>
        <v>0</v>
      </c>
    </row>
    <row r="77" spans="1:12" ht="45" customHeight="1" hidden="1">
      <c r="A77" s="3" t="s">
        <v>201</v>
      </c>
      <c r="B77" s="18" t="s">
        <v>45</v>
      </c>
      <c r="C77" s="19" t="s">
        <v>5</v>
      </c>
      <c r="D77" s="19" t="s">
        <v>41</v>
      </c>
      <c r="E77" s="26" t="s">
        <v>64</v>
      </c>
      <c r="F77" s="20"/>
      <c r="G77" s="9">
        <f>G79</f>
        <v>0</v>
      </c>
      <c r="H77" s="9">
        <f>H79</f>
        <v>0</v>
      </c>
      <c r="I77" s="9">
        <f>I79</f>
        <v>0</v>
      </c>
      <c r="J77" s="9"/>
      <c r="K77" s="9"/>
      <c r="L77" s="9">
        <f>L79</f>
        <v>0</v>
      </c>
    </row>
    <row r="78" spans="1:12" ht="45" customHeight="1" hidden="1">
      <c r="A78" s="3" t="s">
        <v>202</v>
      </c>
      <c r="B78" s="18" t="s">
        <v>45</v>
      </c>
      <c r="C78" s="19" t="s">
        <v>5</v>
      </c>
      <c r="D78" s="19" t="s">
        <v>41</v>
      </c>
      <c r="E78" s="26" t="s">
        <v>152</v>
      </c>
      <c r="F78" s="20"/>
      <c r="G78" s="9">
        <f aca="true" t="shared" si="11" ref="G78:I80">G79</f>
        <v>0</v>
      </c>
      <c r="H78" s="9">
        <f t="shared" si="11"/>
        <v>0</v>
      </c>
      <c r="I78" s="9">
        <f>I79</f>
        <v>0</v>
      </c>
      <c r="J78" s="9"/>
      <c r="K78" s="9"/>
      <c r="L78" s="9">
        <f>L79</f>
        <v>0</v>
      </c>
    </row>
    <row r="79" spans="1:12" ht="12.75" customHeight="1" hidden="1">
      <c r="A79" s="31" t="s">
        <v>130</v>
      </c>
      <c r="B79" s="18" t="s">
        <v>45</v>
      </c>
      <c r="C79" s="19" t="s">
        <v>5</v>
      </c>
      <c r="D79" s="19" t="s">
        <v>41</v>
      </c>
      <c r="E79" s="26" t="s">
        <v>152</v>
      </c>
      <c r="F79" s="20" t="s">
        <v>53</v>
      </c>
      <c r="G79" s="9">
        <f t="shared" si="11"/>
        <v>0</v>
      </c>
      <c r="H79" s="9">
        <f t="shared" si="11"/>
        <v>0</v>
      </c>
      <c r="I79" s="9">
        <f t="shared" si="11"/>
        <v>0</v>
      </c>
      <c r="J79" s="9"/>
      <c r="K79" s="9"/>
      <c r="L79" s="9">
        <f>L80</f>
        <v>0</v>
      </c>
    </row>
    <row r="80" spans="1:12" ht="22.5" customHeight="1" hidden="1">
      <c r="A80" s="31" t="s">
        <v>54</v>
      </c>
      <c r="B80" s="18" t="s">
        <v>45</v>
      </c>
      <c r="C80" s="19" t="s">
        <v>5</v>
      </c>
      <c r="D80" s="19" t="s">
        <v>41</v>
      </c>
      <c r="E80" s="26" t="s">
        <v>152</v>
      </c>
      <c r="F80" s="20" t="s">
        <v>55</v>
      </c>
      <c r="G80" s="9">
        <f t="shared" si="11"/>
        <v>0</v>
      </c>
      <c r="H80" s="9">
        <f t="shared" si="11"/>
        <v>0</v>
      </c>
      <c r="I80" s="9">
        <f t="shared" si="11"/>
        <v>0</v>
      </c>
      <c r="J80" s="9"/>
      <c r="K80" s="9"/>
      <c r="L80" s="9">
        <f>L81</f>
        <v>0</v>
      </c>
    </row>
    <row r="81" spans="1:12" ht="22.5" customHeight="1" hidden="1">
      <c r="A81" s="3" t="s">
        <v>56</v>
      </c>
      <c r="B81" s="18" t="s">
        <v>45</v>
      </c>
      <c r="C81" s="19" t="s">
        <v>5</v>
      </c>
      <c r="D81" s="19" t="s">
        <v>41</v>
      </c>
      <c r="E81" s="26" t="s">
        <v>152</v>
      </c>
      <c r="F81" s="20" t="s">
        <v>57</v>
      </c>
      <c r="G81" s="9"/>
      <c r="H81" s="9"/>
      <c r="I81" s="9">
        <v>0</v>
      </c>
      <c r="J81" s="9"/>
      <c r="K81" s="9"/>
      <c r="L81" s="9">
        <v>0</v>
      </c>
    </row>
    <row r="82" spans="1:12" ht="25.5" customHeight="1">
      <c r="A82" s="3" t="s">
        <v>356</v>
      </c>
      <c r="B82" s="18" t="s">
        <v>45</v>
      </c>
      <c r="C82" s="18" t="s">
        <v>5</v>
      </c>
      <c r="D82" s="18" t="s">
        <v>41</v>
      </c>
      <c r="E82" s="26" t="s">
        <v>229</v>
      </c>
      <c r="F82" s="23"/>
      <c r="G82" s="12">
        <f aca="true" t="shared" si="12" ref="G82:I83">G86</f>
        <v>0</v>
      </c>
      <c r="H82" s="12">
        <f t="shared" si="12"/>
        <v>0</v>
      </c>
      <c r="I82" s="12">
        <f t="shared" si="12"/>
        <v>824504</v>
      </c>
      <c r="J82" s="8"/>
      <c r="K82" s="8"/>
      <c r="L82" s="12">
        <f>L86</f>
        <v>1670177</v>
      </c>
    </row>
    <row r="83" spans="1:12" ht="22.5">
      <c r="A83" s="3" t="s">
        <v>372</v>
      </c>
      <c r="B83" s="18" t="s">
        <v>45</v>
      </c>
      <c r="C83" s="18" t="s">
        <v>5</v>
      </c>
      <c r="D83" s="18" t="s">
        <v>41</v>
      </c>
      <c r="E83" s="26" t="s">
        <v>228</v>
      </c>
      <c r="F83" s="23"/>
      <c r="G83" s="12">
        <f t="shared" si="12"/>
        <v>0</v>
      </c>
      <c r="H83" s="12">
        <f t="shared" si="12"/>
        <v>0</v>
      </c>
      <c r="I83" s="12">
        <f t="shared" si="12"/>
        <v>824504</v>
      </c>
      <c r="J83" s="8"/>
      <c r="K83" s="8"/>
      <c r="L83" s="12">
        <f>L87</f>
        <v>1670177</v>
      </c>
    </row>
    <row r="84" spans="1:12" ht="12.75">
      <c r="A84" s="3" t="s">
        <v>306</v>
      </c>
      <c r="B84" s="18" t="s">
        <v>45</v>
      </c>
      <c r="C84" s="19" t="s">
        <v>5</v>
      </c>
      <c r="D84" s="18" t="s">
        <v>41</v>
      </c>
      <c r="E84" s="26" t="s">
        <v>227</v>
      </c>
      <c r="F84" s="20"/>
      <c r="G84" s="9">
        <f aca="true" t="shared" si="13" ref="G84:I86">G85</f>
        <v>0</v>
      </c>
      <c r="H84" s="9">
        <f t="shared" si="13"/>
        <v>0</v>
      </c>
      <c r="I84" s="9">
        <f t="shared" si="13"/>
        <v>824504</v>
      </c>
      <c r="J84" s="9"/>
      <c r="K84" s="9"/>
      <c r="L84" s="9">
        <f>L85</f>
        <v>1670177</v>
      </c>
    </row>
    <row r="85" spans="1:12" ht="12.75">
      <c r="A85" s="3" t="s">
        <v>122</v>
      </c>
      <c r="B85" s="18" t="s">
        <v>45</v>
      </c>
      <c r="C85" s="19" t="s">
        <v>5</v>
      </c>
      <c r="D85" s="18" t="s">
        <v>41</v>
      </c>
      <c r="E85" s="26" t="s">
        <v>374</v>
      </c>
      <c r="F85" s="20"/>
      <c r="G85" s="9">
        <f t="shared" si="13"/>
        <v>0</v>
      </c>
      <c r="H85" s="9">
        <f t="shared" si="13"/>
        <v>0</v>
      </c>
      <c r="I85" s="9">
        <f t="shared" si="13"/>
        <v>824504</v>
      </c>
      <c r="J85" s="9"/>
      <c r="K85" s="9"/>
      <c r="L85" s="9">
        <f>L86</f>
        <v>1670177</v>
      </c>
    </row>
    <row r="86" spans="1:12" ht="12.75">
      <c r="A86" s="6" t="s">
        <v>58</v>
      </c>
      <c r="B86" s="18" t="s">
        <v>45</v>
      </c>
      <c r="C86" s="19" t="s">
        <v>5</v>
      </c>
      <c r="D86" s="18" t="s">
        <v>41</v>
      </c>
      <c r="E86" s="26" t="s">
        <v>374</v>
      </c>
      <c r="F86" s="20" t="s">
        <v>59</v>
      </c>
      <c r="G86" s="9">
        <f t="shared" si="13"/>
        <v>0</v>
      </c>
      <c r="H86" s="9">
        <f t="shared" si="13"/>
        <v>0</v>
      </c>
      <c r="I86" s="9">
        <f t="shared" si="13"/>
        <v>824504</v>
      </c>
      <c r="J86" s="9"/>
      <c r="K86" s="9"/>
      <c r="L86" s="9">
        <f>L87</f>
        <v>1670177</v>
      </c>
    </row>
    <row r="87" spans="1:12" ht="12.75">
      <c r="A87" s="6" t="s">
        <v>65</v>
      </c>
      <c r="B87" s="18" t="s">
        <v>45</v>
      </c>
      <c r="C87" s="19" t="s">
        <v>5</v>
      </c>
      <c r="D87" s="18" t="s">
        <v>41</v>
      </c>
      <c r="E87" s="26" t="s">
        <v>374</v>
      </c>
      <c r="F87" s="20" t="s">
        <v>66</v>
      </c>
      <c r="G87" s="9"/>
      <c r="H87" s="9"/>
      <c r="I87" s="9">
        <f>'[4]1'!$I$89</f>
        <v>824504</v>
      </c>
      <c r="J87" s="9"/>
      <c r="K87" s="9"/>
      <c r="L87" s="9">
        <f>'[4]1'!$L$89</f>
        <v>1670177</v>
      </c>
    </row>
    <row r="88" spans="1:12" ht="24" customHeight="1">
      <c r="A88" s="3" t="s">
        <v>354</v>
      </c>
      <c r="B88" s="18" t="s">
        <v>45</v>
      </c>
      <c r="C88" s="19" t="s">
        <v>5</v>
      </c>
      <c r="D88" s="19" t="s">
        <v>41</v>
      </c>
      <c r="E88" s="26" t="s">
        <v>221</v>
      </c>
      <c r="F88" s="20"/>
      <c r="G88" s="9">
        <f>G91</f>
        <v>0</v>
      </c>
      <c r="H88" s="9">
        <f>H91</f>
        <v>0</v>
      </c>
      <c r="I88" s="9">
        <f>I89</f>
        <v>692304.72</v>
      </c>
      <c r="J88" s="9"/>
      <c r="K88" s="9"/>
      <c r="L88" s="9">
        <f>L89</f>
        <v>599687.81</v>
      </c>
    </row>
    <row r="89" spans="1:12" ht="22.5">
      <c r="A89" s="3" t="s">
        <v>219</v>
      </c>
      <c r="B89" s="18" t="s">
        <v>45</v>
      </c>
      <c r="C89" s="19" t="s">
        <v>5</v>
      </c>
      <c r="D89" s="19" t="s">
        <v>41</v>
      </c>
      <c r="E89" s="26" t="s">
        <v>220</v>
      </c>
      <c r="F89" s="20"/>
      <c r="G89" s="9">
        <f>G91</f>
        <v>0</v>
      </c>
      <c r="H89" s="9">
        <f>H91</f>
        <v>0</v>
      </c>
      <c r="I89" s="9">
        <f>I91+I94+I97+I102</f>
        <v>692304.72</v>
      </c>
      <c r="J89" s="9"/>
      <c r="K89" s="9"/>
      <c r="L89" s="9">
        <f>L91+L94+L97+L102</f>
        <v>599687.81</v>
      </c>
    </row>
    <row r="90" spans="1:12" ht="12.75">
      <c r="A90" s="31" t="s">
        <v>237</v>
      </c>
      <c r="B90" s="18" t="s">
        <v>45</v>
      </c>
      <c r="C90" s="19" t="s">
        <v>5</v>
      </c>
      <c r="D90" s="19" t="s">
        <v>41</v>
      </c>
      <c r="E90" s="26" t="s">
        <v>236</v>
      </c>
      <c r="F90" s="20"/>
      <c r="G90" s="9">
        <f aca="true" t="shared" si="14" ref="G90:I92">G91</f>
        <v>0</v>
      </c>
      <c r="H90" s="9">
        <f t="shared" si="14"/>
        <v>0</v>
      </c>
      <c r="I90" s="9">
        <f>I91+I94</f>
        <v>692304.72</v>
      </c>
      <c r="J90" s="9"/>
      <c r="K90" s="9"/>
      <c r="L90" s="9">
        <f>L91+L94</f>
        <v>599687.81</v>
      </c>
    </row>
    <row r="91" spans="1:12" ht="36.75" customHeight="1" hidden="1">
      <c r="A91" s="31" t="s">
        <v>50</v>
      </c>
      <c r="B91" s="18" t="s">
        <v>45</v>
      </c>
      <c r="C91" s="19" t="s">
        <v>5</v>
      </c>
      <c r="D91" s="19" t="s">
        <v>41</v>
      </c>
      <c r="E91" s="26" t="s">
        <v>236</v>
      </c>
      <c r="F91" s="20" t="s">
        <v>51</v>
      </c>
      <c r="G91" s="9">
        <f t="shared" si="14"/>
        <v>0</v>
      </c>
      <c r="H91" s="9">
        <f t="shared" si="14"/>
        <v>0</v>
      </c>
      <c r="I91" s="9">
        <f t="shared" si="14"/>
        <v>0</v>
      </c>
      <c r="J91" s="9"/>
      <c r="K91" s="9"/>
      <c r="L91" s="9">
        <f>L92</f>
        <v>0</v>
      </c>
    </row>
    <row r="92" spans="1:12" ht="22.5" hidden="1">
      <c r="A92" s="31" t="s">
        <v>82</v>
      </c>
      <c r="B92" s="18" t="s">
        <v>45</v>
      </c>
      <c r="C92" s="19" t="s">
        <v>5</v>
      </c>
      <c r="D92" s="19" t="s">
        <v>41</v>
      </c>
      <c r="E92" s="26" t="s">
        <v>236</v>
      </c>
      <c r="F92" s="20" t="s">
        <v>80</v>
      </c>
      <c r="G92" s="9">
        <f t="shared" si="14"/>
        <v>0</v>
      </c>
      <c r="H92" s="9">
        <f t="shared" si="14"/>
        <v>0</v>
      </c>
      <c r="I92" s="9">
        <v>0</v>
      </c>
      <c r="J92" s="9"/>
      <c r="K92" s="9"/>
      <c r="L92" s="9">
        <v>0</v>
      </c>
    </row>
    <row r="93" spans="1:12" ht="22.5" customHeight="1" hidden="1">
      <c r="A93" s="31" t="s">
        <v>146</v>
      </c>
      <c r="B93" s="18" t="s">
        <v>45</v>
      </c>
      <c r="C93" s="19" t="s">
        <v>5</v>
      </c>
      <c r="D93" s="19" t="s">
        <v>41</v>
      </c>
      <c r="E93" s="26" t="s">
        <v>236</v>
      </c>
      <c r="F93" s="20" t="s">
        <v>83</v>
      </c>
      <c r="G93" s="9"/>
      <c r="H93" s="9"/>
      <c r="I93" s="9">
        <v>205000</v>
      </c>
      <c r="J93" s="9"/>
      <c r="K93" s="9"/>
      <c r="L93" s="9">
        <v>205000</v>
      </c>
    </row>
    <row r="94" spans="1:12" ht="24" customHeight="1">
      <c r="A94" s="31" t="s">
        <v>309</v>
      </c>
      <c r="B94" s="18" t="s">
        <v>45</v>
      </c>
      <c r="C94" s="19" t="s">
        <v>5</v>
      </c>
      <c r="D94" s="19" t="s">
        <v>41</v>
      </c>
      <c r="E94" s="26" t="s">
        <v>236</v>
      </c>
      <c r="F94" s="20" t="s">
        <v>53</v>
      </c>
      <c r="G94" s="9">
        <f>G95</f>
        <v>0</v>
      </c>
      <c r="H94" s="9">
        <f>H95</f>
        <v>0</v>
      </c>
      <c r="I94" s="9">
        <f>I95</f>
        <v>692304.72</v>
      </c>
      <c r="J94" s="9"/>
      <c r="K94" s="9"/>
      <c r="L94" s="9">
        <f>L95</f>
        <v>599687.81</v>
      </c>
    </row>
    <row r="95" spans="1:12" ht="22.5">
      <c r="A95" s="31" t="s">
        <v>310</v>
      </c>
      <c r="B95" s="18" t="s">
        <v>45</v>
      </c>
      <c r="C95" s="19" t="s">
        <v>5</v>
      </c>
      <c r="D95" s="19" t="s">
        <v>41</v>
      </c>
      <c r="E95" s="26" t="s">
        <v>236</v>
      </c>
      <c r="F95" s="20" t="s">
        <v>55</v>
      </c>
      <c r="G95" s="9">
        <f>G96</f>
        <v>0</v>
      </c>
      <c r="H95" s="9">
        <f>H96</f>
        <v>0</v>
      </c>
      <c r="I95" s="9">
        <f>'[4]1'!$I$97</f>
        <v>692304.72</v>
      </c>
      <c r="J95" s="9"/>
      <c r="K95" s="9"/>
      <c r="L95" s="9">
        <f>'[4]1'!$L$97</f>
        <v>599687.81</v>
      </c>
    </row>
    <row r="96" spans="1:12" ht="23.25" customHeight="1" hidden="1">
      <c r="A96" s="3" t="s">
        <v>56</v>
      </c>
      <c r="B96" s="18" t="s">
        <v>45</v>
      </c>
      <c r="C96" s="19" t="s">
        <v>5</v>
      </c>
      <c r="D96" s="19" t="s">
        <v>41</v>
      </c>
      <c r="E96" s="26" t="s">
        <v>236</v>
      </c>
      <c r="F96" s="20" t="s">
        <v>57</v>
      </c>
      <c r="G96" s="9"/>
      <c r="H96" s="9"/>
      <c r="I96" s="9"/>
      <c r="J96" s="9"/>
      <c r="K96" s="9"/>
      <c r="L96" s="9"/>
    </row>
    <row r="97" spans="1:12" ht="15" customHeight="1" hidden="1">
      <c r="A97" s="3" t="s">
        <v>98</v>
      </c>
      <c r="B97" s="18" t="s">
        <v>45</v>
      </c>
      <c r="C97" s="19" t="s">
        <v>5</v>
      </c>
      <c r="D97" s="19" t="s">
        <v>41</v>
      </c>
      <c r="E97" s="26" t="s">
        <v>236</v>
      </c>
      <c r="F97" s="23" t="s">
        <v>19</v>
      </c>
      <c r="G97" s="9"/>
      <c r="H97" s="9"/>
      <c r="I97" s="9">
        <f>I98</f>
        <v>0</v>
      </c>
      <c r="J97" s="9"/>
      <c r="K97" s="9"/>
      <c r="L97" s="9">
        <f>L98</f>
        <v>0</v>
      </c>
    </row>
    <row r="98" spans="1:12" ht="14.25" customHeight="1" hidden="1">
      <c r="A98" s="3" t="s">
        <v>96</v>
      </c>
      <c r="B98" s="18" t="s">
        <v>45</v>
      </c>
      <c r="C98" s="19" t="s">
        <v>5</v>
      </c>
      <c r="D98" s="19" t="s">
        <v>41</v>
      </c>
      <c r="E98" s="26" t="s">
        <v>236</v>
      </c>
      <c r="F98" s="23" t="s">
        <v>95</v>
      </c>
      <c r="G98" s="9"/>
      <c r="H98" s="9"/>
      <c r="I98" s="9">
        <f>'[1]1'!$I$93</f>
        <v>0</v>
      </c>
      <c r="J98" s="9"/>
      <c r="K98" s="9"/>
      <c r="L98" s="9">
        <f>'[1]1'!$L$93</f>
        <v>0</v>
      </c>
    </row>
    <row r="99" spans="1:12" ht="14.25" customHeight="1" hidden="1">
      <c r="A99" s="35" t="s">
        <v>96</v>
      </c>
      <c r="B99" s="18" t="s">
        <v>45</v>
      </c>
      <c r="C99" s="19" t="s">
        <v>5</v>
      </c>
      <c r="D99" s="19" t="s">
        <v>41</v>
      </c>
      <c r="E99" s="26" t="s">
        <v>148</v>
      </c>
      <c r="F99" s="23" t="s">
        <v>95</v>
      </c>
      <c r="G99" s="9"/>
      <c r="H99" s="9"/>
      <c r="I99" s="9"/>
      <c r="J99" s="9"/>
      <c r="K99" s="9"/>
      <c r="L99" s="9"/>
    </row>
    <row r="100" spans="1:12" ht="12.75" customHeight="1" hidden="1">
      <c r="A100" s="35" t="s">
        <v>153</v>
      </c>
      <c r="B100" s="18" t="s">
        <v>45</v>
      </c>
      <c r="C100" s="19" t="s">
        <v>5</v>
      </c>
      <c r="D100" s="19" t="s">
        <v>41</v>
      </c>
      <c r="E100" s="37" t="s">
        <v>155</v>
      </c>
      <c r="F100" s="20"/>
      <c r="G100" s="9" t="e">
        <f>#REF!</f>
        <v>#REF!</v>
      </c>
      <c r="H100" s="9" t="e">
        <f>#REF!</f>
        <v>#REF!</v>
      </c>
      <c r="I100" s="9"/>
      <c r="J100" s="9"/>
      <c r="K100" s="9"/>
      <c r="L100" s="9"/>
    </row>
    <row r="101" spans="1:12" ht="12.75" customHeight="1" hidden="1">
      <c r="A101" s="32" t="s">
        <v>122</v>
      </c>
      <c r="B101" s="16" t="s">
        <v>45</v>
      </c>
      <c r="C101" s="16" t="s">
        <v>5</v>
      </c>
      <c r="D101" s="16" t="s">
        <v>41</v>
      </c>
      <c r="E101" s="37" t="s">
        <v>154</v>
      </c>
      <c r="F101" s="20"/>
      <c r="G101" s="9"/>
      <c r="H101" s="9"/>
      <c r="I101" s="9"/>
      <c r="J101" s="9"/>
      <c r="K101" s="9"/>
      <c r="L101" s="9"/>
    </row>
    <row r="102" spans="1:12" ht="12.75" hidden="1">
      <c r="A102" s="3" t="s">
        <v>58</v>
      </c>
      <c r="B102" s="16" t="s">
        <v>45</v>
      </c>
      <c r="C102" s="16" t="s">
        <v>5</v>
      </c>
      <c r="D102" s="16" t="s">
        <v>41</v>
      </c>
      <c r="E102" s="26" t="s">
        <v>236</v>
      </c>
      <c r="F102" s="23" t="s">
        <v>59</v>
      </c>
      <c r="G102" s="38">
        <f aca="true" t="shared" si="15" ref="G102:I103">G103</f>
        <v>0</v>
      </c>
      <c r="H102" s="9">
        <f t="shared" si="15"/>
        <v>0</v>
      </c>
      <c r="I102" s="9">
        <f t="shared" si="15"/>
        <v>0</v>
      </c>
      <c r="J102" s="9"/>
      <c r="K102" s="9"/>
      <c r="L102" s="9">
        <f>L103</f>
        <v>0</v>
      </c>
    </row>
    <row r="103" spans="1:12" ht="12.75" hidden="1">
      <c r="A103" s="3" t="s">
        <v>60</v>
      </c>
      <c r="B103" s="18" t="s">
        <v>45</v>
      </c>
      <c r="C103" s="19" t="s">
        <v>5</v>
      </c>
      <c r="D103" s="19" t="s">
        <v>41</v>
      </c>
      <c r="E103" s="26" t="s">
        <v>236</v>
      </c>
      <c r="F103" s="23" t="s">
        <v>61</v>
      </c>
      <c r="G103" s="38">
        <f t="shared" si="15"/>
        <v>0</v>
      </c>
      <c r="H103" s="9">
        <f t="shared" si="15"/>
        <v>0</v>
      </c>
      <c r="I103" s="9">
        <f>'[1]1'!$I$98</f>
        <v>0</v>
      </c>
      <c r="J103" s="9"/>
      <c r="K103" s="9"/>
      <c r="L103" s="9">
        <f>'[1]1'!$L$98</f>
        <v>0</v>
      </c>
    </row>
    <row r="104" spans="1:12" ht="12.75" customHeight="1" hidden="1">
      <c r="A104" s="3" t="s">
        <v>62</v>
      </c>
      <c r="B104" s="18" t="s">
        <v>45</v>
      </c>
      <c r="C104" s="19" t="s">
        <v>5</v>
      </c>
      <c r="D104" s="19" t="s">
        <v>41</v>
      </c>
      <c r="E104" s="26" t="s">
        <v>148</v>
      </c>
      <c r="F104" s="23" t="s">
        <v>63</v>
      </c>
      <c r="G104" s="38"/>
      <c r="H104" s="9"/>
      <c r="I104" s="9"/>
      <c r="J104" s="9"/>
      <c r="K104" s="9"/>
      <c r="L104" s="9"/>
    </row>
    <row r="105" spans="1:12" ht="12.75">
      <c r="A105" s="32" t="s">
        <v>15</v>
      </c>
      <c r="B105" s="24" t="s">
        <v>45</v>
      </c>
      <c r="C105" s="16" t="s">
        <v>6</v>
      </c>
      <c r="D105" s="74"/>
      <c r="E105" s="27"/>
      <c r="F105" s="22"/>
      <c r="G105" s="8">
        <f aca="true" t="shared" si="16" ref="G105:L106">G106</f>
        <v>0</v>
      </c>
      <c r="H105" s="8">
        <f t="shared" si="16"/>
        <v>0</v>
      </c>
      <c r="I105" s="8">
        <f t="shared" si="16"/>
        <v>442100</v>
      </c>
      <c r="J105" s="8">
        <f t="shared" si="16"/>
        <v>442100</v>
      </c>
      <c r="K105" s="8"/>
      <c r="L105" s="8">
        <f t="shared" si="16"/>
        <v>455200</v>
      </c>
    </row>
    <row r="106" spans="1:12" ht="12.75">
      <c r="A106" s="32" t="s">
        <v>14</v>
      </c>
      <c r="B106" s="16" t="s">
        <v>45</v>
      </c>
      <c r="C106" s="16" t="s">
        <v>6</v>
      </c>
      <c r="D106" s="16" t="s">
        <v>18</v>
      </c>
      <c r="E106" s="71"/>
      <c r="F106" s="25"/>
      <c r="G106" s="8">
        <f t="shared" si="16"/>
        <v>0</v>
      </c>
      <c r="H106" s="8">
        <f t="shared" si="16"/>
        <v>0</v>
      </c>
      <c r="I106" s="8">
        <f t="shared" si="16"/>
        <v>442100</v>
      </c>
      <c r="J106" s="8">
        <f t="shared" si="16"/>
        <v>442100</v>
      </c>
      <c r="K106" s="8"/>
      <c r="L106" s="8">
        <f t="shared" si="16"/>
        <v>455200</v>
      </c>
    </row>
    <row r="107" spans="1:12" ht="24.75" customHeight="1">
      <c r="A107" s="3" t="s">
        <v>355</v>
      </c>
      <c r="B107" s="18" t="s">
        <v>45</v>
      </c>
      <c r="C107" s="19" t="s">
        <v>6</v>
      </c>
      <c r="D107" s="19" t="s">
        <v>18</v>
      </c>
      <c r="E107" s="26" t="s">
        <v>221</v>
      </c>
      <c r="F107" s="22"/>
      <c r="G107" s="9">
        <f>G115+G119</f>
        <v>0</v>
      </c>
      <c r="H107" s="9">
        <f>H115+H119</f>
        <v>0</v>
      </c>
      <c r="I107" s="9">
        <f>I112</f>
        <v>442100</v>
      </c>
      <c r="J107" s="9">
        <f>J115+J119</f>
        <v>442100</v>
      </c>
      <c r="K107" s="9"/>
      <c r="L107" s="9">
        <f>L112</f>
        <v>455200</v>
      </c>
    </row>
    <row r="108" spans="1:12" ht="36" customHeight="1" hidden="1">
      <c r="A108" s="3" t="s">
        <v>216</v>
      </c>
      <c r="B108" s="18" t="s">
        <v>45</v>
      </c>
      <c r="C108" s="18" t="s">
        <v>6</v>
      </c>
      <c r="D108" s="18" t="s">
        <v>18</v>
      </c>
      <c r="E108" s="26" t="s">
        <v>145</v>
      </c>
      <c r="F108" s="20"/>
      <c r="G108" s="9" t="e">
        <f aca="true" t="shared" si="17" ref="G108:I109">G109</f>
        <v>#REF!</v>
      </c>
      <c r="H108" s="9" t="e">
        <f t="shared" si="17"/>
        <v>#REF!</v>
      </c>
      <c r="I108" s="9">
        <f t="shared" si="17"/>
        <v>41717.06</v>
      </c>
      <c r="J108" s="9"/>
      <c r="K108" s="9"/>
      <c r="L108" s="9">
        <f>L109</f>
        <v>41717.06</v>
      </c>
    </row>
    <row r="109" spans="1:12" ht="35.25" customHeight="1" hidden="1">
      <c r="A109" s="31" t="s">
        <v>50</v>
      </c>
      <c r="B109" s="18" t="s">
        <v>45</v>
      </c>
      <c r="C109" s="18" t="s">
        <v>6</v>
      </c>
      <c r="D109" s="18" t="s">
        <v>18</v>
      </c>
      <c r="E109" s="26" t="s">
        <v>145</v>
      </c>
      <c r="F109" s="20" t="s">
        <v>51</v>
      </c>
      <c r="G109" s="9" t="e">
        <f t="shared" si="17"/>
        <v>#REF!</v>
      </c>
      <c r="H109" s="9" t="e">
        <f t="shared" si="17"/>
        <v>#REF!</v>
      </c>
      <c r="I109" s="9">
        <f t="shared" si="17"/>
        <v>41717.06</v>
      </c>
      <c r="J109" s="9"/>
      <c r="K109" s="9"/>
      <c r="L109" s="9">
        <f>L110</f>
        <v>41717.06</v>
      </c>
    </row>
    <row r="110" spans="1:12" ht="22.5" customHeight="1" hidden="1">
      <c r="A110" s="31" t="s">
        <v>82</v>
      </c>
      <c r="B110" s="18" t="s">
        <v>45</v>
      </c>
      <c r="C110" s="18" t="s">
        <v>6</v>
      </c>
      <c r="D110" s="18" t="s">
        <v>18</v>
      </c>
      <c r="E110" s="26" t="s">
        <v>145</v>
      </c>
      <c r="F110" s="20" t="s">
        <v>80</v>
      </c>
      <c r="G110" s="9" t="e">
        <f>G111+#REF!</f>
        <v>#REF!</v>
      </c>
      <c r="H110" s="9" t="e">
        <f>H111+#REF!</f>
        <v>#REF!</v>
      </c>
      <c r="I110" s="9">
        <v>41717.06</v>
      </c>
      <c r="J110" s="9"/>
      <c r="K110" s="9"/>
      <c r="L110" s="9">
        <v>41717.06</v>
      </c>
    </row>
    <row r="111" spans="1:12" ht="22.5" customHeight="1" hidden="1">
      <c r="A111" s="39" t="s">
        <v>143</v>
      </c>
      <c r="B111" s="18" t="s">
        <v>45</v>
      </c>
      <c r="C111" s="18" t="s">
        <v>6</v>
      </c>
      <c r="D111" s="18" t="s">
        <v>18</v>
      </c>
      <c r="E111" s="26" t="s">
        <v>145</v>
      </c>
      <c r="F111" s="20" t="s">
        <v>81</v>
      </c>
      <c r="G111" s="9"/>
      <c r="H111" s="9"/>
      <c r="I111" s="9">
        <v>41717.06</v>
      </c>
      <c r="J111" s="9"/>
      <c r="K111" s="9"/>
      <c r="L111" s="9">
        <v>41717.06</v>
      </c>
    </row>
    <row r="112" spans="1:12" ht="22.5">
      <c r="A112" s="3" t="s">
        <v>238</v>
      </c>
      <c r="B112" s="18" t="s">
        <v>45</v>
      </c>
      <c r="C112" s="19" t="s">
        <v>6</v>
      </c>
      <c r="D112" s="19" t="s">
        <v>18</v>
      </c>
      <c r="E112" s="26" t="s">
        <v>224</v>
      </c>
      <c r="F112" s="22"/>
      <c r="G112" s="9">
        <f>G114</f>
        <v>0</v>
      </c>
      <c r="H112" s="9">
        <f>H114</f>
        <v>0</v>
      </c>
      <c r="I112" s="9">
        <f>I113</f>
        <v>442100</v>
      </c>
      <c r="J112" s="9">
        <f>J113</f>
        <v>442100</v>
      </c>
      <c r="K112" s="9"/>
      <c r="L112" s="9">
        <f>L113</f>
        <v>455200</v>
      </c>
    </row>
    <row r="113" spans="1:12" ht="24" customHeight="1">
      <c r="A113" s="3" t="s">
        <v>239</v>
      </c>
      <c r="B113" s="18" t="s">
        <v>45</v>
      </c>
      <c r="C113" s="19" t="s">
        <v>6</v>
      </c>
      <c r="D113" s="19" t="s">
        <v>18</v>
      </c>
      <c r="E113" s="26" t="s">
        <v>240</v>
      </c>
      <c r="F113" s="22"/>
      <c r="G113" s="9">
        <f>G115</f>
        <v>0</v>
      </c>
      <c r="H113" s="9">
        <f>H115</f>
        <v>0</v>
      </c>
      <c r="I113" s="9">
        <f>I115</f>
        <v>442100</v>
      </c>
      <c r="J113" s="9">
        <f>J115</f>
        <v>442100</v>
      </c>
      <c r="K113" s="9"/>
      <c r="L113" s="9">
        <f>L115</f>
        <v>455200</v>
      </c>
    </row>
    <row r="114" spans="1:12" ht="31.5" customHeight="1" hidden="1">
      <c r="A114" s="3" t="s">
        <v>193</v>
      </c>
      <c r="B114" s="18" t="s">
        <v>45</v>
      </c>
      <c r="C114" s="19" t="s">
        <v>6</v>
      </c>
      <c r="D114" s="19" t="s">
        <v>18</v>
      </c>
      <c r="E114" s="37" t="s">
        <v>156</v>
      </c>
      <c r="F114" s="22"/>
      <c r="G114" s="9"/>
      <c r="H114" s="9"/>
      <c r="I114" s="9"/>
      <c r="J114" s="9"/>
      <c r="K114" s="9"/>
      <c r="L114" s="9"/>
    </row>
    <row r="115" spans="1:12" ht="36" customHeight="1">
      <c r="A115" s="31" t="s">
        <v>50</v>
      </c>
      <c r="B115" s="18" t="s">
        <v>45</v>
      </c>
      <c r="C115" s="19" t="s">
        <v>6</v>
      </c>
      <c r="D115" s="19" t="s">
        <v>18</v>
      </c>
      <c r="E115" s="26" t="s">
        <v>240</v>
      </c>
      <c r="F115" s="20" t="s">
        <v>51</v>
      </c>
      <c r="G115" s="9">
        <f>G116</f>
        <v>0</v>
      </c>
      <c r="H115" s="9">
        <f>H116</f>
        <v>0</v>
      </c>
      <c r="I115" s="9">
        <f>I116</f>
        <v>442100</v>
      </c>
      <c r="J115" s="9">
        <f>J116</f>
        <v>442100</v>
      </c>
      <c r="K115" s="9"/>
      <c r="L115" s="9">
        <f>L116</f>
        <v>455200</v>
      </c>
    </row>
    <row r="116" spans="1:12" ht="22.5">
      <c r="A116" s="31" t="s">
        <v>82</v>
      </c>
      <c r="B116" s="18" t="s">
        <v>45</v>
      </c>
      <c r="C116" s="19" t="s">
        <v>6</v>
      </c>
      <c r="D116" s="19" t="s">
        <v>18</v>
      </c>
      <c r="E116" s="26" t="s">
        <v>240</v>
      </c>
      <c r="F116" s="20" t="s">
        <v>80</v>
      </c>
      <c r="G116" s="9">
        <f>G117+G118</f>
        <v>0</v>
      </c>
      <c r="H116" s="9">
        <f>H117+H118</f>
        <v>0</v>
      </c>
      <c r="I116" s="9">
        <f>'[4]1'!$I$118</f>
        <v>442100</v>
      </c>
      <c r="J116" s="9">
        <f>I116</f>
        <v>442100</v>
      </c>
      <c r="K116" s="9"/>
      <c r="L116" s="9">
        <f>'[4]1'!$L$118</f>
        <v>455200</v>
      </c>
    </row>
    <row r="117" spans="1:12" ht="22.5" customHeight="1" hidden="1">
      <c r="A117" s="39" t="s">
        <v>143</v>
      </c>
      <c r="B117" s="18" t="s">
        <v>45</v>
      </c>
      <c r="C117" s="19" t="s">
        <v>6</v>
      </c>
      <c r="D117" s="19" t="s">
        <v>18</v>
      </c>
      <c r="E117" s="26" t="s">
        <v>194</v>
      </c>
      <c r="F117" s="20" t="s">
        <v>81</v>
      </c>
      <c r="G117" s="9"/>
      <c r="H117" s="9"/>
      <c r="I117" s="9">
        <v>362278</v>
      </c>
      <c r="J117" s="9">
        <f>I117</f>
        <v>362278</v>
      </c>
      <c r="K117" s="9"/>
      <c r="L117" s="9">
        <v>362278</v>
      </c>
    </row>
    <row r="118" spans="1:12" ht="22.5" customHeight="1" hidden="1">
      <c r="A118" s="31" t="s">
        <v>146</v>
      </c>
      <c r="B118" s="18" t="s">
        <v>45</v>
      </c>
      <c r="C118" s="19" t="s">
        <v>6</v>
      </c>
      <c r="D118" s="19" t="s">
        <v>18</v>
      </c>
      <c r="E118" s="37" t="s">
        <v>156</v>
      </c>
      <c r="F118" s="20" t="s">
        <v>83</v>
      </c>
      <c r="G118" s="9"/>
      <c r="H118" s="9"/>
      <c r="I118" s="9">
        <v>0</v>
      </c>
      <c r="J118" s="9">
        <f>I118</f>
        <v>0</v>
      </c>
      <c r="K118" s="9"/>
      <c r="L118" s="9">
        <v>0</v>
      </c>
    </row>
    <row r="119" spans="1:12" ht="12.75" customHeight="1" hidden="1">
      <c r="A119" s="31" t="s">
        <v>130</v>
      </c>
      <c r="B119" s="18" t="s">
        <v>45</v>
      </c>
      <c r="C119" s="19" t="s">
        <v>6</v>
      </c>
      <c r="D119" s="19" t="s">
        <v>18</v>
      </c>
      <c r="E119" s="37" t="s">
        <v>156</v>
      </c>
      <c r="F119" s="20" t="s">
        <v>53</v>
      </c>
      <c r="G119" s="9">
        <f aca="true" t="shared" si="18" ref="G119:L120">G120</f>
        <v>0</v>
      </c>
      <c r="H119" s="9">
        <f t="shared" si="18"/>
        <v>0</v>
      </c>
      <c r="I119" s="9">
        <f t="shared" si="18"/>
        <v>0</v>
      </c>
      <c r="J119" s="9">
        <f t="shared" si="18"/>
        <v>0</v>
      </c>
      <c r="K119" s="9"/>
      <c r="L119" s="9">
        <f t="shared" si="18"/>
        <v>0</v>
      </c>
    </row>
    <row r="120" spans="1:12" ht="22.5" customHeight="1" hidden="1">
      <c r="A120" s="31" t="s">
        <v>54</v>
      </c>
      <c r="B120" s="18" t="s">
        <v>45</v>
      </c>
      <c r="C120" s="19" t="s">
        <v>6</v>
      </c>
      <c r="D120" s="19" t="s">
        <v>18</v>
      </c>
      <c r="E120" s="37" t="s">
        <v>156</v>
      </c>
      <c r="F120" s="20" t="s">
        <v>55</v>
      </c>
      <c r="G120" s="9">
        <f t="shared" si="18"/>
        <v>0</v>
      </c>
      <c r="H120" s="9">
        <f t="shared" si="18"/>
        <v>0</v>
      </c>
      <c r="I120" s="9">
        <f t="shared" si="18"/>
        <v>0</v>
      </c>
      <c r="J120" s="9">
        <f t="shared" si="18"/>
        <v>0</v>
      </c>
      <c r="K120" s="9"/>
      <c r="L120" s="9">
        <f t="shared" si="18"/>
        <v>0</v>
      </c>
    </row>
    <row r="121" spans="1:12" ht="22.5" customHeight="1" hidden="1">
      <c r="A121" s="3" t="s">
        <v>67</v>
      </c>
      <c r="B121" s="18" t="s">
        <v>45</v>
      </c>
      <c r="C121" s="19" t="s">
        <v>6</v>
      </c>
      <c r="D121" s="19" t="s">
        <v>18</v>
      </c>
      <c r="E121" s="37" t="s">
        <v>156</v>
      </c>
      <c r="F121" s="20" t="s">
        <v>57</v>
      </c>
      <c r="G121" s="9"/>
      <c r="H121" s="9"/>
      <c r="I121" s="9">
        <v>0</v>
      </c>
      <c r="J121" s="9">
        <f>I121</f>
        <v>0</v>
      </c>
      <c r="K121" s="9"/>
      <c r="L121" s="9">
        <v>0</v>
      </c>
    </row>
    <row r="122" spans="1:12" ht="12.75">
      <c r="A122" s="32" t="s">
        <v>40</v>
      </c>
      <c r="B122" s="16" t="s">
        <v>45</v>
      </c>
      <c r="C122" s="16" t="s">
        <v>18</v>
      </c>
      <c r="D122" s="16"/>
      <c r="E122" s="75"/>
      <c r="F122" s="17"/>
      <c r="G122" s="11" t="e">
        <f>G123+G146+G129+G178</f>
        <v>#REF!</v>
      </c>
      <c r="H122" s="11" t="e">
        <f>H123+H146+H129+H178</f>
        <v>#REF!</v>
      </c>
      <c r="I122" s="11">
        <f>I123+I146+I129+I178</f>
        <v>181068.39</v>
      </c>
      <c r="J122" s="11"/>
      <c r="K122" s="11">
        <f>K123+K146+K129+K178</f>
        <v>0</v>
      </c>
      <c r="L122" s="11">
        <f>L123+L146+L129+L178</f>
        <v>182499.93</v>
      </c>
    </row>
    <row r="123" spans="1:18" s="14" customFormat="1" ht="12" customHeight="1" hidden="1">
      <c r="A123" s="3" t="s">
        <v>101</v>
      </c>
      <c r="B123" s="18" t="s">
        <v>45</v>
      </c>
      <c r="C123" s="19" t="s">
        <v>18</v>
      </c>
      <c r="D123" s="19" t="s">
        <v>6</v>
      </c>
      <c r="E123" s="26"/>
      <c r="F123" s="20"/>
      <c r="G123" s="9">
        <f>G125</f>
        <v>0</v>
      </c>
      <c r="H123" s="9">
        <f>H125</f>
        <v>0</v>
      </c>
      <c r="I123" s="9">
        <f>I125</f>
        <v>0</v>
      </c>
      <c r="J123" s="9"/>
      <c r="K123" s="9"/>
      <c r="L123" s="9">
        <f>L125</f>
        <v>0</v>
      </c>
      <c r="M123" s="54"/>
      <c r="N123" s="54"/>
      <c r="O123" s="54"/>
      <c r="P123" s="54"/>
      <c r="Q123" s="54"/>
      <c r="R123" s="54"/>
    </row>
    <row r="124" spans="1:18" s="14" customFormat="1" ht="24" customHeight="1" hidden="1">
      <c r="A124" s="3" t="s">
        <v>132</v>
      </c>
      <c r="B124" s="18" t="s">
        <v>45</v>
      </c>
      <c r="C124" s="19" t="s">
        <v>18</v>
      </c>
      <c r="D124" s="19" t="s">
        <v>6</v>
      </c>
      <c r="E124" s="26" t="s">
        <v>133</v>
      </c>
      <c r="F124" s="20"/>
      <c r="G124" s="9">
        <f aca="true" t="shared" si="19" ref="G124:H127">G125</f>
        <v>0</v>
      </c>
      <c r="H124" s="9">
        <f>H125</f>
        <v>0</v>
      </c>
      <c r="I124" s="9">
        <f>I125</f>
        <v>0</v>
      </c>
      <c r="J124" s="9"/>
      <c r="K124" s="9"/>
      <c r="L124" s="9">
        <f>L125</f>
        <v>0</v>
      </c>
      <c r="M124" s="54"/>
      <c r="N124" s="54"/>
      <c r="O124" s="54"/>
      <c r="P124" s="54"/>
      <c r="Q124" s="54"/>
      <c r="R124" s="54"/>
    </row>
    <row r="125" spans="1:18" s="14" customFormat="1" ht="24" customHeight="1" hidden="1">
      <c r="A125" s="3" t="s">
        <v>102</v>
      </c>
      <c r="B125" s="18" t="s">
        <v>45</v>
      </c>
      <c r="C125" s="19" t="s">
        <v>18</v>
      </c>
      <c r="D125" s="19" t="s">
        <v>6</v>
      </c>
      <c r="E125" s="26" t="s">
        <v>103</v>
      </c>
      <c r="F125" s="20"/>
      <c r="G125" s="9">
        <f t="shared" si="19"/>
        <v>0</v>
      </c>
      <c r="H125" s="9">
        <f t="shared" si="19"/>
        <v>0</v>
      </c>
      <c r="I125" s="9">
        <f>I126</f>
        <v>0</v>
      </c>
      <c r="J125" s="9"/>
      <c r="K125" s="9"/>
      <c r="L125" s="9">
        <f>L126</f>
        <v>0</v>
      </c>
      <c r="M125" s="54"/>
      <c r="N125" s="54"/>
      <c r="O125" s="54"/>
      <c r="P125" s="54"/>
      <c r="Q125" s="54"/>
      <c r="R125" s="54"/>
    </row>
    <row r="126" spans="1:18" s="14" customFormat="1" ht="12.75" customHeight="1" hidden="1">
      <c r="A126" s="31" t="s">
        <v>130</v>
      </c>
      <c r="B126" s="18" t="s">
        <v>45</v>
      </c>
      <c r="C126" s="19" t="s">
        <v>18</v>
      </c>
      <c r="D126" s="19" t="s">
        <v>6</v>
      </c>
      <c r="E126" s="26" t="s">
        <v>103</v>
      </c>
      <c r="F126" s="20" t="s">
        <v>53</v>
      </c>
      <c r="G126" s="9">
        <f t="shared" si="19"/>
        <v>0</v>
      </c>
      <c r="H126" s="9">
        <f t="shared" si="19"/>
        <v>0</v>
      </c>
      <c r="I126" s="9">
        <f>I127</f>
        <v>0</v>
      </c>
      <c r="J126" s="9"/>
      <c r="K126" s="9"/>
      <c r="L126" s="9">
        <f>L127</f>
        <v>0</v>
      </c>
      <c r="M126" s="54"/>
      <c r="N126" s="54"/>
      <c r="O126" s="54"/>
      <c r="P126" s="54"/>
      <c r="Q126" s="54"/>
      <c r="R126" s="54"/>
    </row>
    <row r="127" spans="1:18" s="14" customFormat="1" ht="22.5" customHeight="1" hidden="1">
      <c r="A127" s="3" t="s">
        <v>54</v>
      </c>
      <c r="B127" s="18" t="s">
        <v>45</v>
      </c>
      <c r="C127" s="19" t="s">
        <v>18</v>
      </c>
      <c r="D127" s="19" t="s">
        <v>6</v>
      </c>
      <c r="E127" s="26" t="s">
        <v>103</v>
      </c>
      <c r="F127" s="20" t="s">
        <v>55</v>
      </c>
      <c r="G127" s="9">
        <f t="shared" si="19"/>
        <v>0</v>
      </c>
      <c r="H127" s="9">
        <f t="shared" si="19"/>
        <v>0</v>
      </c>
      <c r="I127" s="9">
        <f>I128</f>
        <v>0</v>
      </c>
      <c r="J127" s="9"/>
      <c r="K127" s="9"/>
      <c r="L127" s="9">
        <f>L128</f>
        <v>0</v>
      </c>
      <c r="M127" s="54"/>
      <c r="N127" s="54"/>
      <c r="O127" s="54"/>
      <c r="P127" s="54"/>
      <c r="Q127" s="54"/>
      <c r="R127" s="54"/>
    </row>
    <row r="128" spans="1:18" s="14" customFormat="1" ht="22.5" customHeight="1" hidden="1">
      <c r="A128" s="3" t="s">
        <v>67</v>
      </c>
      <c r="B128" s="18" t="s">
        <v>45</v>
      </c>
      <c r="C128" s="19" t="s">
        <v>18</v>
      </c>
      <c r="D128" s="19" t="s">
        <v>6</v>
      </c>
      <c r="E128" s="26" t="s">
        <v>103</v>
      </c>
      <c r="F128" s="20" t="s">
        <v>57</v>
      </c>
      <c r="G128" s="9">
        <v>0</v>
      </c>
      <c r="H128" s="9">
        <f>I128-G128</f>
        <v>0</v>
      </c>
      <c r="I128" s="9"/>
      <c r="J128" s="9"/>
      <c r="K128" s="9"/>
      <c r="L128" s="9"/>
      <c r="M128" s="54"/>
      <c r="N128" s="54"/>
      <c r="O128" s="54"/>
      <c r="P128" s="54"/>
      <c r="Q128" s="54"/>
      <c r="R128" s="54"/>
    </row>
    <row r="129" spans="1:12" ht="12" customHeight="1">
      <c r="A129" s="32" t="s">
        <v>84</v>
      </c>
      <c r="B129" s="16" t="s">
        <v>45</v>
      </c>
      <c r="C129" s="16" t="s">
        <v>18</v>
      </c>
      <c r="D129" s="16" t="s">
        <v>7</v>
      </c>
      <c r="E129" s="72"/>
      <c r="F129" s="17"/>
      <c r="G129" s="8" t="e">
        <f>G140</f>
        <v>#REF!</v>
      </c>
      <c r="H129" s="8" t="e">
        <f>H140</f>
        <v>#REF!</v>
      </c>
      <c r="I129" s="8">
        <f>I130</f>
        <v>45300</v>
      </c>
      <c r="J129" s="8"/>
      <c r="K129" s="8">
        <f>K140</f>
        <v>0</v>
      </c>
      <c r="L129" s="8">
        <f>L130</f>
        <v>45300</v>
      </c>
    </row>
    <row r="130" spans="1:12" ht="24" customHeight="1">
      <c r="A130" s="3" t="s">
        <v>355</v>
      </c>
      <c r="B130" s="18" t="s">
        <v>45</v>
      </c>
      <c r="C130" s="19" t="s">
        <v>18</v>
      </c>
      <c r="D130" s="19" t="s">
        <v>7</v>
      </c>
      <c r="E130" s="26" t="s">
        <v>221</v>
      </c>
      <c r="F130" s="22"/>
      <c r="G130" s="9" t="e">
        <f>G141+G146</f>
        <v>#REF!</v>
      </c>
      <c r="H130" s="9" t="e">
        <f>H141+H146</f>
        <v>#REF!</v>
      </c>
      <c r="I130" s="9">
        <f>I132</f>
        <v>45300</v>
      </c>
      <c r="J130" s="9"/>
      <c r="K130" s="9">
        <f>K140</f>
        <v>0</v>
      </c>
      <c r="L130" s="9">
        <f>L132</f>
        <v>45300</v>
      </c>
    </row>
    <row r="131" spans="1:12" ht="12.75" customHeight="1" hidden="1">
      <c r="A131" s="35" t="s">
        <v>173</v>
      </c>
      <c r="B131" s="18" t="s">
        <v>45</v>
      </c>
      <c r="C131" s="19" t="s">
        <v>18</v>
      </c>
      <c r="D131" s="19" t="s">
        <v>7</v>
      </c>
      <c r="E131" s="26" t="s">
        <v>145</v>
      </c>
      <c r="F131" s="20"/>
      <c r="G131" s="9" t="e">
        <f>G140</f>
        <v>#REF!</v>
      </c>
      <c r="H131" s="9" t="e">
        <f>H140</f>
        <v>#REF!</v>
      </c>
      <c r="I131" s="9">
        <f>I137</f>
        <v>9100</v>
      </c>
      <c r="J131" s="9"/>
      <c r="K131" s="9"/>
      <c r="L131" s="9">
        <f>L137</f>
        <v>9100</v>
      </c>
    </row>
    <row r="132" spans="1:12" ht="30.75" customHeight="1">
      <c r="A132" s="3" t="s">
        <v>242</v>
      </c>
      <c r="B132" s="18" t="s">
        <v>45</v>
      </c>
      <c r="C132" s="19" t="s">
        <v>18</v>
      </c>
      <c r="D132" s="19" t="s">
        <v>7</v>
      </c>
      <c r="E132" s="26" t="s">
        <v>241</v>
      </c>
      <c r="F132" s="20"/>
      <c r="G132" s="9">
        <f>G136</f>
        <v>0</v>
      </c>
      <c r="H132" s="9">
        <f>H136</f>
        <v>0</v>
      </c>
      <c r="I132" s="9">
        <f>I136+I141+I133</f>
        <v>45300</v>
      </c>
      <c r="J132" s="9"/>
      <c r="K132" s="9"/>
      <c r="L132" s="9">
        <f>L136+L141+L133</f>
        <v>45300</v>
      </c>
    </row>
    <row r="133" spans="1:12" ht="29.25" customHeight="1">
      <c r="A133" s="3" t="s">
        <v>375</v>
      </c>
      <c r="B133" s="18" t="s">
        <v>45</v>
      </c>
      <c r="C133" s="19" t="s">
        <v>18</v>
      </c>
      <c r="D133" s="19" t="s">
        <v>7</v>
      </c>
      <c r="E133" s="26" t="s">
        <v>244</v>
      </c>
      <c r="F133" s="20"/>
      <c r="G133" s="9">
        <f>G136</f>
        <v>0</v>
      </c>
      <c r="H133" s="9">
        <f>H136</f>
        <v>0</v>
      </c>
      <c r="I133" s="9">
        <f>I135</f>
        <v>36200</v>
      </c>
      <c r="J133" s="9"/>
      <c r="K133" s="9">
        <f>K134</f>
        <v>36200</v>
      </c>
      <c r="L133" s="9">
        <f>L135</f>
        <v>36200</v>
      </c>
    </row>
    <row r="134" spans="1:12" ht="25.5" customHeight="1">
      <c r="A134" s="31" t="s">
        <v>309</v>
      </c>
      <c r="B134" s="18" t="s">
        <v>45</v>
      </c>
      <c r="C134" s="19" t="s">
        <v>18</v>
      </c>
      <c r="D134" s="19" t="s">
        <v>7</v>
      </c>
      <c r="E134" s="26" t="s">
        <v>244</v>
      </c>
      <c r="F134" s="20" t="s">
        <v>53</v>
      </c>
      <c r="G134" s="9">
        <f>G135</f>
        <v>0</v>
      </c>
      <c r="H134" s="9">
        <f>H135</f>
        <v>0</v>
      </c>
      <c r="I134" s="9">
        <f>I135</f>
        <v>36200</v>
      </c>
      <c r="J134" s="9"/>
      <c r="K134" s="9">
        <f>K135</f>
        <v>36200</v>
      </c>
      <c r="L134" s="9">
        <f>L135</f>
        <v>36200</v>
      </c>
    </row>
    <row r="135" spans="1:12" ht="24.75" customHeight="1">
      <c r="A135" s="31" t="s">
        <v>310</v>
      </c>
      <c r="B135" s="18" t="s">
        <v>45</v>
      </c>
      <c r="C135" s="19" t="s">
        <v>18</v>
      </c>
      <c r="D135" s="19" t="s">
        <v>7</v>
      </c>
      <c r="E135" s="26" t="s">
        <v>244</v>
      </c>
      <c r="F135" s="20" t="s">
        <v>55</v>
      </c>
      <c r="G135" s="9">
        <f>G136</f>
        <v>0</v>
      </c>
      <c r="H135" s="9">
        <f>H136</f>
        <v>0</v>
      </c>
      <c r="I135" s="9">
        <f>'[4]1'!$I$137</f>
        <v>36200</v>
      </c>
      <c r="J135" s="9"/>
      <c r="K135" s="9">
        <f>I135</f>
        <v>36200</v>
      </c>
      <c r="L135" s="9">
        <f>'[4]1'!$L$137</f>
        <v>36200</v>
      </c>
    </row>
    <row r="136" spans="1:12" ht="37.5" customHeight="1">
      <c r="A136" s="3" t="s">
        <v>376</v>
      </c>
      <c r="B136" s="18" t="s">
        <v>45</v>
      </c>
      <c r="C136" s="19" t="s">
        <v>18</v>
      </c>
      <c r="D136" s="19" t="s">
        <v>7</v>
      </c>
      <c r="E136" s="26" t="s">
        <v>341</v>
      </c>
      <c r="F136" s="20"/>
      <c r="G136" s="9">
        <f>G139</f>
        <v>0</v>
      </c>
      <c r="H136" s="9">
        <f>H139</f>
        <v>0</v>
      </c>
      <c r="I136" s="9">
        <f>I138</f>
        <v>9100</v>
      </c>
      <c r="J136" s="9"/>
      <c r="K136" s="9">
        <f>K137</f>
        <v>9100</v>
      </c>
      <c r="L136" s="9">
        <f>L138</f>
        <v>9100</v>
      </c>
    </row>
    <row r="137" spans="1:12" ht="27" customHeight="1">
      <c r="A137" s="31" t="s">
        <v>309</v>
      </c>
      <c r="B137" s="18" t="s">
        <v>45</v>
      </c>
      <c r="C137" s="19" t="s">
        <v>18</v>
      </c>
      <c r="D137" s="19" t="s">
        <v>7</v>
      </c>
      <c r="E137" s="26" t="s">
        <v>341</v>
      </c>
      <c r="F137" s="20" t="s">
        <v>53</v>
      </c>
      <c r="G137" s="9">
        <f>G138</f>
        <v>0</v>
      </c>
      <c r="H137" s="9">
        <f>H138</f>
        <v>0</v>
      </c>
      <c r="I137" s="9">
        <f>I138</f>
        <v>9100</v>
      </c>
      <c r="J137" s="9"/>
      <c r="K137" s="9">
        <f>K138</f>
        <v>9100</v>
      </c>
      <c r="L137" s="9">
        <f>L138</f>
        <v>9100</v>
      </c>
    </row>
    <row r="138" spans="1:12" ht="22.5">
      <c r="A138" s="31" t="s">
        <v>310</v>
      </c>
      <c r="B138" s="18" t="s">
        <v>45</v>
      </c>
      <c r="C138" s="19" t="s">
        <v>18</v>
      </c>
      <c r="D138" s="19" t="s">
        <v>7</v>
      </c>
      <c r="E138" s="26" t="s">
        <v>341</v>
      </c>
      <c r="F138" s="20" t="s">
        <v>55</v>
      </c>
      <c r="G138" s="9">
        <f>G139</f>
        <v>0</v>
      </c>
      <c r="H138" s="9">
        <f>H139</f>
        <v>0</v>
      </c>
      <c r="I138" s="9">
        <f>'[4]1'!$I$140</f>
        <v>9100</v>
      </c>
      <c r="J138" s="9"/>
      <c r="K138" s="9">
        <f>I138</f>
        <v>9100</v>
      </c>
      <c r="L138" s="9">
        <f>'[4]1'!$L$140</f>
        <v>9100</v>
      </c>
    </row>
    <row r="139" spans="1:12" ht="22.5" customHeight="1" hidden="1">
      <c r="A139" s="39" t="s">
        <v>143</v>
      </c>
      <c r="B139" s="18" t="s">
        <v>45</v>
      </c>
      <c r="C139" s="19" t="s">
        <v>18</v>
      </c>
      <c r="D139" s="19" t="s">
        <v>7</v>
      </c>
      <c r="E139" s="26" t="s">
        <v>145</v>
      </c>
      <c r="F139" s="20" t="s">
        <v>81</v>
      </c>
      <c r="G139" s="9"/>
      <c r="H139" s="9"/>
      <c r="I139" s="9">
        <v>650000</v>
      </c>
      <c r="J139" s="9"/>
      <c r="K139" s="9"/>
      <c r="L139" s="9">
        <v>650000</v>
      </c>
    </row>
    <row r="140" spans="1:12" ht="33.75" customHeight="1" hidden="1">
      <c r="A140" s="3" t="s">
        <v>140</v>
      </c>
      <c r="B140" s="18" t="s">
        <v>45</v>
      </c>
      <c r="C140" s="19" t="s">
        <v>18</v>
      </c>
      <c r="D140" s="19" t="s">
        <v>7</v>
      </c>
      <c r="E140" s="26" t="s">
        <v>141</v>
      </c>
      <c r="F140" s="20"/>
      <c r="G140" s="9" t="e">
        <f>G141</f>
        <v>#REF!</v>
      </c>
      <c r="H140" s="9" t="e">
        <f>H141</f>
        <v>#REF!</v>
      </c>
      <c r="I140" s="9">
        <f>I141</f>
        <v>0</v>
      </c>
      <c r="J140" s="9"/>
      <c r="K140" s="9">
        <f>K141</f>
        <v>0</v>
      </c>
      <c r="L140" s="9">
        <f>L141</f>
        <v>0</v>
      </c>
    </row>
    <row r="141" spans="1:12" ht="58.5" customHeight="1" hidden="1">
      <c r="A141" s="3" t="s">
        <v>243</v>
      </c>
      <c r="B141" s="18" t="s">
        <v>45</v>
      </c>
      <c r="C141" s="19" t="s">
        <v>18</v>
      </c>
      <c r="D141" s="19" t="s">
        <v>7</v>
      </c>
      <c r="E141" s="26" t="s">
        <v>244</v>
      </c>
      <c r="F141" s="20"/>
      <c r="G141" s="9" t="e">
        <f>G144</f>
        <v>#REF!</v>
      </c>
      <c r="H141" s="9" t="e">
        <f>H144</f>
        <v>#REF!</v>
      </c>
      <c r="I141" s="9">
        <f>I143</f>
        <v>0</v>
      </c>
      <c r="J141" s="9"/>
      <c r="K141" s="9">
        <f>K144</f>
        <v>0</v>
      </c>
      <c r="L141" s="9">
        <f>L143</f>
        <v>0</v>
      </c>
    </row>
    <row r="142" spans="1:24" ht="58.5" customHeight="1" hidden="1">
      <c r="A142" s="3" t="s">
        <v>330</v>
      </c>
      <c r="B142" s="18" t="s">
        <v>45</v>
      </c>
      <c r="C142" s="19" t="s">
        <v>18</v>
      </c>
      <c r="D142" s="19" t="s">
        <v>7</v>
      </c>
      <c r="E142" s="26" t="s">
        <v>329</v>
      </c>
      <c r="F142" s="20"/>
      <c r="G142" s="9" t="e">
        <f aca="true" t="shared" si="20" ref="G142:I143">G143</f>
        <v>#REF!</v>
      </c>
      <c r="H142" s="9" t="e">
        <f t="shared" si="20"/>
        <v>#REF!</v>
      </c>
      <c r="I142" s="9">
        <f t="shared" si="20"/>
        <v>0</v>
      </c>
      <c r="J142" s="9"/>
      <c r="K142" s="9"/>
      <c r="L142" s="9">
        <f>L143</f>
        <v>0</v>
      </c>
      <c r="M142" s="57"/>
      <c r="N142" s="58"/>
      <c r="O142" s="59"/>
      <c r="P142" s="59"/>
      <c r="Q142" s="45"/>
      <c r="R142" s="60"/>
      <c r="S142" s="61"/>
      <c r="T142" s="61"/>
      <c r="U142" s="61"/>
      <c r="V142" s="61"/>
      <c r="W142" s="61"/>
      <c r="X142" s="61"/>
    </row>
    <row r="143" spans="1:24" ht="24" customHeight="1" hidden="1">
      <c r="A143" s="31" t="s">
        <v>50</v>
      </c>
      <c r="B143" s="18" t="s">
        <v>45</v>
      </c>
      <c r="C143" s="19" t="s">
        <v>18</v>
      </c>
      <c r="D143" s="19" t="s">
        <v>7</v>
      </c>
      <c r="E143" s="26" t="s">
        <v>329</v>
      </c>
      <c r="F143" s="20" t="s">
        <v>51</v>
      </c>
      <c r="G143" s="9" t="e">
        <f t="shared" si="20"/>
        <v>#REF!</v>
      </c>
      <c r="H143" s="9" t="e">
        <f t="shared" si="20"/>
        <v>#REF!</v>
      </c>
      <c r="I143" s="9">
        <f>I144</f>
        <v>0</v>
      </c>
      <c r="J143" s="9"/>
      <c r="K143" s="9"/>
      <c r="L143" s="9">
        <f>L144</f>
        <v>0</v>
      </c>
      <c r="M143" s="62"/>
      <c r="N143" s="58"/>
      <c r="O143" s="59"/>
      <c r="P143" s="59"/>
      <c r="Q143" s="45"/>
      <c r="R143" s="60"/>
      <c r="S143" s="61"/>
      <c r="T143" s="61"/>
      <c r="U143" s="61"/>
      <c r="V143" s="61"/>
      <c r="W143" s="61"/>
      <c r="X143" s="61"/>
    </row>
    <row r="144" spans="1:24" ht="22.5" hidden="1">
      <c r="A144" s="31" t="s">
        <v>82</v>
      </c>
      <c r="B144" s="18" t="s">
        <v>45</v>
      </c>
      <c r="C144" s="19" t="s">
        <v>18</v>
      </c>
      <c r="D144" s="19" t="s">
        <v>7</v>
      </c>
      <c r="E144" s="26" t="s">
        <v>329</v>
      </c>
      <c r="F144" s="20" t="s">
        <v>80</v>
      </c>
      <c r="G144" s="9" t="e">
        <f>G145+#REF!</f>
        <v>#REF!</v>
      </c>
      <c r="H144" s="9" t="e">
        <f>H145+#REF!</f>
        <v>#REF!</v>
      </c>
      <c r="I144" s="9"/>
      <c r="J144" s="9"/>
      <c r="K144" s="9"/>
      <c r="L144" s="9"/>
      <c r="M144" s="62"/>
      <c r="N144" s="58"/>
      <c r="O144" s="59"/>
      <c r="P144" s="59"/>
      <c r="Q144" s="45"/>
      <c r="R144" s="60"/>
      <c r="S144" s="61"/>
      <c r="T144" s="61"/>
      <c r="U144" s="61"/>
      <c r="V144" s="61"/>
      <c r="W144" s="61"/>
      <c r="X144" s="61"/>
    </row>
    <row r="145" spans="1:12" ht="22.5" customHeight="1" hidden="1">
      <c r="A145" s="3" t="s">
        <v>56</v>
      </c>
      <c r="B145" s="18" t="s">
        <v>45</v>
      </c>
      <c r="C145" s="19" t="s">
        <v>18</v>
      </c>
      <c r="D145" s="19" t="s">
        <v>7</v>
      </c>
      <c r="E145" s="26" t="s">
        <v>195</v>
      </c>
      <c r="F145" s="20" t="s">
        <v>57</v>
      </c>
      <c r="G145" s="9"/>
      <c r="H145" s="9"/>
      <c r="I145" s="9">
        <v>16800</v>
      </c>
      <c r="J145" s="9"/>
      <c r="K145" s="9">
        <f>I145</f>
        <v>16800</v>
      </c>
      <c r="L145" s="9">
        <v>16800</v>
      </c>
    </row>
    <row r="146" spans="1:12" ht="21">
      <c r="A146" s="32" t="s">
        <v>39</v>
      </c>
      <c r="B146" s="16" t="s">
        <v>45</v>
      </c>
      <c r="C146" s="16" t="s">
        <v>18</v>
      </c>
      <c r="D146" s="16" t="s">
        <v>9</v>
      </c>
      <c r="E146" s="72"/>
      <c r="F146" s="17"/>
      <c r="G146" s="8" t="e">
        <f>G149</f>
        <v>#REF!</v>
      </c>
      <c r="H146" s="8" t="e">
        <f>H149</f>
        <v>#REF!</v>
      </c>
      <c r="I146" s="8">
        <f>I147+I154</f>
        <v>86000</v>
      </c>
      <c r="J146" s="8"/>
      <c r="K146" s="8"/>
      <c r="L146" s="8">
        <f>L147+L154</f>
        <v>86000</v>
      </c>
    </row>
    <row r="147" spans="1:12" ht="35.25" customHeight="1">
      <c r="A147" s="3" t="s">
        <v>357</v>
      </c>
      <c r="B147" s="18" t="s">
        <v>45</v>
      </c>
      <c r="C147" s="19" t="s">
        <v>18</v>
      </c>
      <c r="D147" s="19" t="s">
        <v>9</v>
      </c>
      <c r="E147" s="26" t="s">
        <v>245</v>
      </c>
      <c r="F147" s="20"/>
      <c r="G147" s="9" t="e">
        <f>#REF!+G149</f>
        <v>#REF!</v>
      </c>
      <c r="H147" s="9" t="e">
        <f>#REF!+H149</f>
        <v>#REF!</v>
      </c>
      <c r="I147" s="9">
        <f>I149</f>
        <v>86000</v>
      </c>
      <c r="J147" s="9"/>
      <c r="K147" s="9"/>
      <c r="L147" s="9">
        <f>L149</f>
        <v>86000</v>
      </c>
    </row>
    <row r="148" spans="1:12" ht="26.25" customHeight="1">
      <c r="A148" s="3" t="s">
        <v>246</v>
      </c>
      <c r="B148" s="18" t="s">
        <v>45</v>
      </c>
      <c r="C148" s="19" t="s">
        <v>18</v>
      </c>
      <c r="D148" s="19" t="s">
        <v>9</v>
      </c>
      <c r="E148" s="26" t="s">
        <v>247</v>
      </c>
      <c r="F148" s="20"/>
      <c r="G148" s="9" t="e">
        <f>G150+G149</f>
        <v>#REF!</v>
      </c>
      <c r="H148" s="9" t="e">
        <f>H150+H149</f>
        <v>#REF!</v>
      </c>
      <c r="I148" s="9">
        <f>I149</f>
        <v>86000</v>
      </c>
      <c r="J148" s="9"/>
      <c r="K148" s="9"/>
      <c r="L148" s="9">
        <f>L149</f>
        <v>86000</v>
      </c>
    </row>
    <row r="149" spans="1:12" ht="12.75">
      <c r="A149" s="3" t="s">
        <v>234</v>
      </c>
      <c r="B149" s="18" t="s">
        <v>45</v>
      </c>
      <c r="C149" s="19" t="s">
        <v>18</v>
      </c>
      <c r="D149" s="19" t="s">
        <v>9</v>
      </c>
      <c r="E149" s="26" t="s">
        <v>248</v>
      </c>
      <c r="F149" s="20"/>
      <c r="G149" s="9" t="e">
        <f>G151+G150</f>
        <v>#REF!</v>
      </c>
      <c r="H149" s="9" t="e">
        <f>H151+H150</f>
        <v>#REF!</v>
      </c>
      <c r="I149" s="9">
        <f>I151</f>
        <v>86000</v>
      </c>
      <c r="J149" s="9"/>
      <c r="K149" s="9"/>
      <c r="L149" s="9">
        <f>L151</f>
        <v>86000</v>
      </c>
    </row>
    <row r="150" spans="1:12" ht="45" customHeight="1" hidden="1">
      <c r="A150" s="31" t="s">
        <v>50</v>
      </c>
      <c r="B150" s="18" t="s">
        <v>45</v>
      </c>
      <c r="C150" s="19" t="s">
        <v>18</v>
      </c>
      <c r="D150" s="19" t="s">
        <v>9</v>
      </c>
      <c r="E150" s="37" t="s">
        <v>152</v>
      </c>
      <c r="F150" s="20" t="s">
        <v>51</v>
      </c>
      <c r="G150" s="9" t="e">
        <f>#REF!</f>
        <v>#REF!</v>
      </c>
      <c r="H150" s="9" t="e">
        <f>#REF!</f>
        <v>#REF!</v>
      </c>
      <c r="I150" s="9">
        <v>0</v>
      </c>
      <c r="J150" s="9"/>
      <c r="K150" s="9"/>
      <c r="L150" s="9">
        <v>0</v>
      </c>
    </row>
    <row r="151" spans="1:12" ht="24.75" customHeight="1">
      <c r="A151" s="31" t="s">
        <v>309</v>
      </c>
      <c r="B151" s="18" t="s">
        <v>45</v>
      </c>
      <c r="C151" s="19" t="s">
        <v>18</v>
      </c>
      <c r="D151" s="19" t="s">
        <v>9</v>
      </c>
      <c r="E151" s="26" t="s">
        <v>248</v>
      </c>
      <c r="F151" s="20" t="s">
        <v>53</v>
      </c>
      <c r="G151" s="9">
        <f aca="true" t="shared" si="21" ref="G151:I152">G152</f>
        <v>0</v>
      </c>
      <c r="H151" s="9">
        <f t="shared" si="21"/>
        <v>0</v>
      </c>
      <c r="I151" s="9">
        <f t="shared" si="21"/>
        <v>86000</v>
      </c>
      <c r="J151" s="9"/>
      <c r="K151" s="9"/>
      <c r="L151" s="9">
        <f>L152</f>
        <v>86000</v>
      </c>
    </row>
    <row r="152" spans="1:12" ht="22.5">
      <c r="A152" s="31" t="s">
        <v>310</v>
      </c>
      <c r="B152" s="18" t="s">
        <v>45</v>
      </c>
      <c r="C152" s="19" t="s">
        <v>18</v>
      </c>
      <c r="D152" s="19" t="s">
        <v>9</v>
      </c>
      <c r="E152" s="26" t="s">
        <v>248</v>
      </c>
      <c r="F152" s="20" t="s">
        <v>55</v>
      </c>
      <c r="G152" s="9">
        <f t="shared" si="21"/>
        <v>0</v>
      </c>
      <c r="H152" s="9">
        <f t="shared" si="21"/>
        <v>0</v>
      </c>
      <c r="I152" s="9">
        <f>'[4]1'!$I$154</f>
        <v>86000</v>
      </c>
      <c r="J152" s="9"/>
      <c r="K152" s="9"/>
      <c r="L152" s="9">
        <f>'[4]1'!$L$154</f>
        <v>86000</v>
      </c>
    </row>
    <row r="153" spans="1:12" ht="22.5" customHeight="1" hidden="1">
      <c r="A153" s="3" t="s">
        <v>67</v>
      </c>
      <c r="B153" s="18" t="s">
        <v>45</v>
      </c>
      <c r="C153" s="19" t="s">
        <v>18</v>
      </c>
      <c r="D153" s="19" t="s">
        <v>9</v>
      </c>
      <c r="E153" s="37" t="s">
        <v>152</v>
      </c>
      <c r="F153" s="20" t="s">
        <v>57</v>
      </c>
      <c r="G153" s="9"/>
      <c r="H153" s="9"/>
      <c r="I153" s="9">
        <f>50000-9090</f>
        <v>40910</v>
      </c>
      <c r="J153" s="9"/>
      <c r="K153" s="9"/>
      <c r="L153" s="9">
        <f>50000-9090</f>
        <v>40910</v>
      </c>
    </row>
    <row r="154" spans="1:12" ht="33.75" customHeight="1" hidden="1">
      <c r="A154" s="35" t="s">
        <v>140</v>
      </c>
      <c r="B154" s="18" t="s">
        <v>45</v>
      </c>
      <c r="C154" s="19" t="s">
        <v>18</v>
      </c>
      <c r="D154" s="19" t="s">
        <v>9</v>
      </c>
      <c r="E154" s="37" t="s">
        <v>141</v>
      </c>
      <c r="F154" s="20"/>
      <c r="G154" s="9" t="e">
        <f>G159+G155</f>
        <v>#REF!</v>
      </c>
      <c r="H154" s="9" t="e">
        <f>H159+H155</f>
        <v>#REF!</v>
      </c>
      <c r="I154" s="9">
        <f>I159+I155</f>
        <v>0</v>
      </c>
      <c r="J154" s="9"/>
      <c r="K154" s="9"/>
      <c r="L154" s="9">
        <f>L159+L155</f>
        <v>0</v>
      </c>
    </row>
    <row r="155" spans="1:12" ht="45" customHeight="1" hidden="1">
      <c r="A155" s="35" t="s">
        <v>144</v>
      </c>
      <c r="B155" s="18" t="s">
        <v>45</v>
      </c>
      <c r="C155" s="19" t="s">
        <v>18</v>
      </c>
      <c r="D155" s="19" t="s">
        <v>9</v>
      </c>
      <c r="E155" s="37" t="s">
        <v>145</v>
      </c>
      <c r="F155" s="20"/>
      <c r="G155" s="9" t="e">
        <f>#REF!+G156</f>
        <v>#REF!</v>
      </c>
      <c r="H155" s="9" t="e">
        <f>#REF!+H156</f>
        <v>#REF!</v>
      </c>
      <c r="I155" s="9">
        <f>I156</f>
        <v>0</v>
      </c>
      <c r="J155" s="9"/>
      <c r="K155" s="9"/>
      <c r="L155" s="9">
        <f>L156</f>
        <v>0</v>
      </c>
    </row>
    <row r="156" spans="1:12" ht="45" customHeight="1" hidden="1">
      <c r="A156" s="31" t="s">
        <v>50</v>
      </c>
      <c r="B156" s="18" t="s">
        <v>45</v>
      </c>
      <c r="C156" s="19" t="s">
        <v>18</v>
      </c>
      <c r="D156" s="19" t="s">
        <v>9</v>
      </c>
      <c r="E156" s="37" t="s">
        <v>145</v>
      </c>
      <c r="F156" s="20" t="s">
        <v>51</v>
      </c>
      <c r="G156" s="9">
        <f>G157</f>
        <v>0</v>
      </c>
      <c r="H156" s="9">
        <f>H157</f>
        <v>0</v>
      </c>
      <c r="I156" s="9">
        <f>I157</f>
        <v>0</v>
      </c>
      <c r="J156" s="9"/>
      <c r="K156" s="9"/>
      <c r="L156" s="9">
        <f>L157</f>
        <v>0</v>
      </c>
    </row>
    <row r="157" spans="1:12" ht="22.5" customHeight="1" hidden="1">
      <c r="A157" s="31" t="s">
        <v>82</v>
      </c>
      <c r="B157" s="18" t="s">
        <v>45</v>
      </c>
      <c r="C157" s="19" t="s">
        <v>18</v>
      </c>
      <c r="D157" s="19" t="s">
        <v>9</v>
      </c>
      <c r="E157" s="37" t="s">
        <v>145</v>
      </c>
      <c r="F157" s="20" t="s">
        <v>80</v>
      </c>
      <c r="G157" s="9">
        <f>G158+G159</f>
        <v>0</v>
      </c>
      <c r="H157" s="9">
        <f>H158+H159</f>
        <v>0</v>
      </c>
      <c r="I157" s="9">
        <f>I158+I159</f>
        <v>0</v>
      </c>
      <c r="J157" s="9"/>
      <c r="K157" s="9"/>
      <c r="L157" s="9">
        <f>L158+L159</f>
        <v>0</v>
      </c>
    </row>
    <row r="158" spans="1:12" ht="22.5" customHeight="1" hidden="1">
      <c r="A158" s="39" t="s">
        <v>143</v>
      </c>
      <c r="B158" s="18" t="s">
        <v>45</v>
      </c>
      <c r="C158" s="19" t="s">
        <v>18</v>
      </c>
      <c r="D158" s="19" t="s">
        <v>9</v>
      </c>
      <c r="E158" s="37" t="s">
        <v>145</v>
      </c>
      <c r="F158" s="20" t="s">
        <v>81</v>
      </c>
      <c r="G158" s="9"/>
      <c r="H158" s="9"/>
      <c r="I158" s="9">
        <v>0</v>
      </c>
      <c r="J158" s="9"/>
      <c r="K158" s="9"/>
      <c r="L158" s="9">
        <v>0</v>
      </c>
    </row>
    <row r="159" spans="1:12" ht="22.5" customHeight="1" hidden="1">
      <c r="A159" s="31" t="s">
        <v>146</v>
      </c>
      <c r="B159" s="18" t="s">
        <v>45</v>
      </c>
      <c r="C159" s="19" t="s">
        <v>18</v>
      </c>
      <c r="D159" s="19" t="s">
        <v>9</v>
      </c>
      <c r="E159" s="37" t="s">
        <v>148</v>
      </c>
      <c r="F159" s="20" t="s">
        <v>83</v>
      </c>
      <c r="G159" s="9"/>
      <c r="H159" s="9"/>
      <c r="I159" s="9">
        <v>0</v>
      </c>
      <c r="J159" s="9"/>
      <c r="K159" s="9"/>
      <c r="L159" s="9">
        <v>0</v>
      </c>
    </row>
    <row r="160" spans="1:12" ht="12.75" customHeight="1" hidden="1">
      <c r="A160" s="3"/>
      <c r="B160" s="18"/>
      <c r="C160" s="19"/>
      <c r="D160" s="19"/>
      <c r="E160" s="37"/>
      <c r="F160" s="20"/>
      <c r="G160" s="9"/>
      <c r="H160" s="9"/>
      <c r="I160" s="9"/>
      <c r="J160" s="9"/>
      <c r="K160" s="9"/>
      <c r="L160" s="9"/>
    </row>
    <row r="161" spans="1:12" ht="12.75" customHeight="1" hidden="1">
      <c r="A161" s="3"/>
      <c r="B161" s="18"/>
      <c r="C161" s="19"/>
      <c r="D161" s="19"/>
      <c r="E161" s="37"/>
      <c r="F161" s="20"/>
      <c r="G161" s="9"/>
      <c r="H161" s="9"/>
      <c r="I161" s="9"/>
      <c r="J161" s="9"/>
      <c r="K161" s="9"/>
      <c r="L161" s="9"/>
    </row>
    <row r="162" spans="1:12" ht="12.75" customHeight="1" hidden="1">
      <c r="A162" s="3"/>
      <c r="B162" s="18"/>
      <c r="C162" s="19"/>
      <c r="D162" s="19"/>
      <c r="E162" s="37"/>
      <c r="F162" s="20"/>
      <c r="G162" s="9"/>
      <c r="H162" s="9"/>
      <c r="I162" s="9"/>
      <c r="J162" s="9"/>
      <c r="K162" s="9"/>
      <c r="L162" s="9"/>
    </row>
    <row r="163" spans="1:12" ht="12.75" customHeight="1" hidden="1">
      <c r="A163" s="3"/>
      <c r="B163" s="18"/>
      <c r="C163" s="19"/>
      <c r="D163" s="19"/>
      <c r="E163" s="37"/>
      <c r="F163" s="20"/>
      <c r="G163" s="9"/>
      <c r="H163" s="9"/>
      <c r="I163" s="9"/>
      <c r="J163" s="9"/>
      <c r="K163" s="9"/>
      <c r="L163" s="9"/>
    </row>
    <row r="164" spans="1:12" ht="12.75" customHeight="1" hidden="1">
      <c r="A164" s="3"/>
      <c r="B164" s="18"/>
      <c r="C164" s="19"/>
      <c r="D164" s="19"/>
      <c r="E164" s="37"/>
      <c r="F164" s="20"/>
      <c r="G164" s="9"/>
      <c r="H164" s="9"/>
      <c r="I164" s="9"/>
      <c r="J164" s="9"/>
      <c r="K164" s="9"/>
      <c r="L164" s="9"/>
    </row>
    <row r="165" spans="1:12" ht="12.75" customHeight="1" hidden="1">
      <c r="A165" s="3"/>
      <c r="B165" s="18"/>
      <c r="C165" s="19"/>
      <c r="D165" s="19"/>
      <c r="E165" s="37"/>
      <c r="F165" s="20"/>
      <c r="G165" s="9"/>
      <c r="H165" s="9"/>
      <c r="I165" s="9"/>
      <c r="J165" s="9"/>
      <c r="K165" s="9"/>
      <c r="L165" s="9"/>
    </row>
    <row r="166" spans="1:12" ht="12.75" customHeight="1" hidden="1">
      <c r="A166" s="3"/>
      <c r="B166" s="18"/>
      <c r="C166" s="19"/>
      <c r="D166" s="19"/>
      <c r="E166" s="37"/>
      <c r="F166" s="20"/>
      <c r="G166" s="9"/>
      <c r="H166" s="9"/>
      <c r="I166" s="9"/>
      <c r="J166" s="9"/>
      <c r="K166" s="9"/>
      <c r="L166" s="9"/>
    </row>
    <row r="167" spans="1:12" ht="12.75" customHeight="1" hidden="1">
      <c r="A167" s="3"/>
      <c r="B167" s="18"/>
      <c r="C167" s="19"/>
      <c r="D167" s="19"/>
      <c r="E167" s="37"/>
      <c r="F167" s="20"/>
      <c r="G167" s="9"/>
      <c r="H167" s="9"/>
      <c r="I167" s="9"/>
      <c r="J167" s="9"/>
      <c r="K167" s="9"/>
      <c r="L167" s="9"/>
    </row>
    <row r="168" spans="1:12" ht="12.75" customHeight="1" hidden="1">
      <c r="A168" s="3"/>
      <c r="B168" s="18"/>
      <c r="C168" s="19"/>
      <c r="D168" s="19"/>
      <c r="E168" s="37"/>
      <c r="F168" s="20"/>
      <c r="G168" s="9"/>
      <c r="H168" s="9"/>
      <c r="I168" s="9"/>
      <c r="J168" s="9"/>
      <c r="K168" s="9"/>
      <c r="L168" s="9"/>
    </row>
    <row r="169" spans="1:12" ht="12.75" customHeight="1" hidden="1">
      <c r="A169" s="3"/>
      <c r="B169" s="18"/>
      <c r="C169" s="19"/>
      <c r="D169" s="19"/>
      <c r="E169" s="37"/>
      <c r="F169" s="20"/>
      <c r="G169" s="9"/>
      <c r="H169" s="9"/>
      <c r="I169" s="9"/>
      <c r="J169" s="9"/>
      <c r="K169" s="9"/>
      <c r="L169" s="9"/>
    </row>
    <row r="170" spans="1:12" ht="12.75" customHeight="1" hidden="1">
      <c r="A170" s="3"/>
      <c r="B170" s="18"/>
      <c r="C170" s="19"/>
      <c r="D170" s="19"/>
      <c r="E170" s="37"/>
      <c r="F170" s="20"/>
      <c r="G170" s="9"/>
      <c r="H170" s="9"/>
      <c r="I170" s="9"/>
      <c r="J170" s="9"/>
      <c r="K170" s="9"/>
      <c r="L170" s="9"/>
    </row>
    <row r="171" spans="1:12" ht="12.75" customHeight="1" hidden="1">
      <c r="A171" s="3"/>
      <c r="B171" s="18"/>
      <c r="C171" s="19"/>
      <c r="D171" s="19"/>
      <c r="E171" s="37"/>
      <c r="F171" s="20"/>
      <c r="G171" s="9"/>
      <c r="H171" s="9"/>
      <c r="I171" s="9"/>
      <c r="J171" s="9"/>
      <c r="K171" s="9"/>
      <c r="L171" s="9"/>
    </row>
    <row r="172" spans="1:12" ht="12.75" customHeight="1" hidden="1">
      <c r="A172" s="3"/>
      <c r="B172" s="18"/>
      <c r="C172" s="19"/>
      <c r="D172" s="19"/>
      <c r="E172" s="37"/>
      <c r="F172" s="20"/>
      <c r="G172" s="9"/>
      <c r="H172" s="9"/>
      <c r="I172" s="9"/>
      <c r="J172" s="9"/>
      <c r="K172" s="9"/>
      <c r="L172" s="9"/>
    </row>
    <row r="173" spans="1:12" ht="12.75" customHeight="1" hidden="1">
      <c r="A173" s="3"/>
      <c r="B173" s="18"/>
      <c r="C173" s="19"/>
      <c r="D173" s="19"/>
      <c r="E173" s="37"/>
      <c r="F173" s="20"/>
      <c r="G173" s="9"/>
      <c r="H173" s="9"/>
      <c r="I173" s="9"/>
      <c r="J173" s="9"/>
      <c r="K173" s="9"/>
      <c r="L173" s="9"/>
    </row>
    <row r="174" spans="1:12" ht="12.75" customHeight="1" hidden="1">
      <c r="A174" s="3"/>
      <c r="B174" s="18"/>
      <c r="C174" s="19"/>
      <c r="D174" s="19"/>
      <c r="E174" s="37"/>
      <c r="F174" s="20"/>
      <c r="G174" s="9"/>
      <c r="H174" s="9"/>
      <c r="I174" s="9"/>
      <c r="J174" s="9"/>
      <c r="K174" s="9"/>
      <c r="L174" s="9"/>
    </row>
    <row r="175" spans="1:12" ht="12.75" customHeight="1" hidden="1">
      <c r="A175" s="3"/>
      <c r="B175" s="18"/>
      <c r="C175" s="19"/>
      <c r="D175" s="19"/>
      <c r="E175" s="37"/>
      <c r="F175" s="20"/>
      <c r="G175" s="9"/>
      <c r="H175" s="9"/>
      <c r="I175" s="9"/>
      <c r="J175" s="9"/>
      <c r="K175" s="9"/>
      <c r="L175" s="9"/>
    </row>
    <row r="176" spans="1:12" ht="12.75" customHeight="1" hidden="1">
      <c r="A176" s="3"/>
      <c r="B176" s="18"/>
      <c r="C176" s="19"/>
      <c r="D176" s="19"/>
      <c r="E176" s="37"/>
      <c r="F176" s="20"/>
      <c r="G176" s="9"/>
      <c r="H176" s="9"/>
      <c r="I176" s="9"/>
      <c r="J176" s="9"/>
      <c r="K176" s="9"/>
      <c r="L176" s="9"/>
    </row>
    <row r="177" spans="1:12" ht="12.75" customHeight="1" hidden="1">
      <c r="A177" s="3"/>
      <c r="B177" s="18"/>
      <c r="C177" s="19"/>
      <c r="D177" s="19"/>
      <c r="E177" s="37"/>
      <c r="F177" s="20"/>
      <c r="G177" s="9"/>
      <c r="H177" s="9"/>
      <c r="I177" s="9"/>
      <c r="J177" s="9"/>
      <c r="K177" s="9"/>
      <c r="L177" s="9"/>
    </row>
    <row r="178" spans="1:12" ht="24" customHeight="1">
      <c r="A178" s="32" t="s">
        <v>97</v>
      </c>
      <c r="B178" s="16" t="s">
        <v>45</v>
      </c>
      <c r="C178" s="16" t="s">
        <v>18</v>
      </c>
      <c r="D178" s="16" t="s">
        <v>94</v>
      </c>
      <c r="E178" s="72"/>
      <c r="F178" s="17"/>
      <c r="G178" s="8">
        <f>G181</f>
        <v>0</v>
      </c>
      <c r="H178" s="8">
        <f>H181</f>
        <v>0</v>
      </c>
      <c r="I178" s="8">
        <f>I179</f>
        <v>49768.39</v>
      </c>
      <c r="J178" s="8"/>
      <c r="K178" s="8"/>
      <c r="L178" s="8">
        <f>L179</f>
        <v>51199.93</v>
      </c>
    </row>
    <row r="179" spans="1:12" ht="22.5">
      <c r="A179" s="3" t="s">
        <v>358</v>
      </c>
      <c r="B179" s="19" t="s">
        <v>45</v>
      </c>
      <c r="C179" s="19" t="s">
        <v>18</v>
      </c>
      <c r="D179" s="19" t="s">
        <v>94</v>
      </c>
      <c r="E179" s="26" t="s">
        <v>251</v>
      </c>
      <c r="F179" s="20"/>
      <c r="G179" s="9">
        <f>G181</f>
        <v>0</v>
      </c>
      <c r="H179" s="9">
        <f>H181</f>
        <v>0</v>
      </c>
      <c r="I179" s="9">
        <f>I181+I187+I192</f>
        <v>49768.39</v>
      </c>
      <c r="J179" s="9"/>
      <c r="K179" s="9"/>
      <c r="L179" s="9">
        <f>L181+L187+L192</f>
        <v>51199.93</v>
      </c>
    </row>
    <row r="180" spans="1:12" ht="22.5">
      <c r="A180" s="3" t="s">
        <v>250</v>
      </c>
      <c r="B180" s="19" t="s">
        <v>45</v>
      </c>
      <c r="C180" s="19" t="s">
        <v>18</v>
      </c>
      <c r="D180" s="19" t="s">
        <v>94</v>
      </c>
      <c r="E180" s="26" t="s">
        <v>249</v>
      </c>
      <c r="F180" s="20"/>
      <c r="G180" s="9">
        <f>G181</f>
        <v>0</v>
      </c>
      <c r="H180" s="9">
        <f>H181</f>
        <v>0</v>
      </c>
      <c r="I180" s="9">
        <f>I181+I187+I192</f>
        <v>49768.39</v>
      </c>
      <c r="J180" s="9"/>
      <c r="K180" s="9"/>
      <c r="L180" s="9">
        <f>L181+L187+L192</f>
        <v>51199.93</v>
      </c>
    </row>
    <row r="181" spans="1:24" ht="12.75">
      <c r="A181" s="3" t="s">
        <v>254</v>
      </c>
      <c r="B181" s="19" t="s">
        <v>45</v>
      </c>
      <c r="C181" s="19" t="s">
        <v>18</v>
      </c>
      <c r="D181" s="19" t="s">
        <v>94</v>
      </c>
      <c r="E181" s="26" t="s">
        <v>255</v>
      </c>
      <c r="F181" s="20"/>
      <c r="G181" s="9">
        <f>G184</f>
        <v>0</v>
      </c>
      <c r="H181" s="9">
        <f>H184</f>
        <v>0</v>
      </c>
      <c r="I181" s="9">
        <f>I184+I182</f>
        <v>28837.11</v>
      </c>
      <c r="J181" s="9"/>
      <c r="K181" s="9"/>
      <c r="L181" s="9">
        <f>L184+L182</f>
        <v>28824.739999999998</v>
      </c>
      <c r="M181" s="57"/>
      <c r="N181" s="59"/>
      <c r="O181" s="59"/>
      <c r="P181" s="59"/>
      <c r="Q181" s="45"/>
      <c r="R181" s="60"/>
      <c r="S181" s="61"/>
      <c r="T181" s="61"/>
      <c r="U181" s="61"/>
      <c r="V181" s="61"/>
      <c r="W181" s="61"/>
      <c r="X181" s="61"/>
    </row>
    <row r="182" spans="1:24" ht="24" customHeight="1">
      <c r="A182" s="31" t="s">
        <v>50</v>
      </c>
      <c r="B182" s="18" t="s">
        <v>45</v>
      </c>
      <c r="C182" s="19" t="s">
        <v>18</v>
      </c>
      <c r="D182" s="19" t="s">
        <v>7</v>
      </c>
      <c r="E182" s="26" t="s">
        <v>255</v>
      </c>
      <c r="F182" s="20" t="s">
        <v>51</v>
      </c>
      <c r="G182" s="9" t="e">
        <f>G183</f>
        <v>#REF!</v>
      </c>
      <c r="H182" s="9" t="e">
        <f>H183</f>
        <v>#REF!</v>
      </c>
      <c r="I182" s="9">
        <f>I183</f>
        <v>23049.03</v>
      </c>
      <c r="J182" s="9"/>
      <c r="K182" s="9"/>
      <c r="L182" s="9">
        <f>L183</f>
        <v>23036.66</v>
      </c>
      <c r="M182" s="62"/>
      <c r="N182" s="58"/>
      <c r="O182" s="59"/>
      <c r="P182" s="59"/>
      <c r="Q182" s="45"/>
      <c r="R182" s="60"/>
      <c r="S182" s="61"/>
      <c r="T182" s="61"/>
      <c r="U182" s="61"/>
      <c r="V182" s="61"/>
      <c r="W182" s="61"/>
      <c r="X182" s="61"/>
    </row>
    <row r="183" spans="1:24" ht="22.5">
      <c r="A183" s="31" t="s">
        <v>82</v>
      </c>
      <c r="B183" s="18" t="s">
        <v>45</v>
      </c>
      <c r="C183" s="19" t="s">
        <v>18</v>
      </c>
      <c r="D183" s="19" t="s">
        <v>7</v>
      </c>
      <c r="E183" s="26" t="s">
        <v>255</v>
      </c>
      <c r="F183" s="20" t="s">
        <v>80</v>
      </c>
      <c r="G183" s="9" t="e">
        <f>G184+#REF!</f>
        <v>#REF!</v>
      </c>
      <c r="H183" s="9" t="e">
        <f>H184+#REF!</f>
        <v>#REF!</v>
      </c>
      <c r="I183" s="9">
        <f>'[4]1'!$I$185</f>
        <v>23049.03</v>
      </c>
      <c r="J183" s="9"/>
      <c r="K183" s="9"/>
      <c r="L183" s="9">
        <f>'[4]1'!$L$185</f>
        <v>23036.66</v>
      </c>
      <c r="M183" s="62"/>
      <c r="N183" s="58"/>
      <c r="O183" s="59"/>
      <c r="P183" s="59"/>
      <c r="Q183" s="45"/>
      <c r="R183" s="60"/>
      <c r="S183" s="61"/>
      <c r="T183" s="61"/>
      <c r="U183" s="61"/>
      <c r="V183" s="61"/>
      <c r="W183" s="61"/>
      <c r="X183" s="61"/>
    </row>
    <row r="184" spans="1:24" ht="24.75" customHeight="1">
      <c r="A184" s="31" t="s">
        <v>309</v>
      </c>
      <c r="B184" s="19" t="s">
        <v>45</v>
      </c>
      <c r="C184" s="19" t="s">
        <v>18</v>
      </c>
      <c r="D184" s="19" t="s">
        <v>94</v>
      </c>
      <c r="E184" s="26" t="s">
        <v>255</v>
      </c>
      <c r="F184" s="20" t="s">
        <v>53</v>
      </c>
      <c r="G184" s="9">
        <f>G185</f>
        <v>0</v>
      </c>
      <c r="H184" s="9">
        <f>H185</f>
        <v>0</v>
      </c>
      <c r="I184" s="9">
        <f>I185</f>
        <v>5788.08</v>
      </c>
      <c r="J184" s="9"/>
      <c r="K184" s="9"/>
      <c r="L184" s="9">
        <f>L185</f>
        <v>5788.08</v>
      </c>
      <c r="M184" s="62"/>
      <c r="N184" s="59"/>
      <c r="O184" s="59"/>
      <c r="P184" s="59"/>
      <c r="Q184" s="45"/>
      <c r="R184" s="60"/>
      <c r="S184" s="61"/>
      <c r="T184" s="61"/>
      <c r="U184" s="61"/>
      <c r="V184" s="61"/>
      <c r="W184" s="61"/>
      <c r="X184" s="61"/>
    </row>
    <row r="185" spans="1:24" ht="22.5">
      <c r="A185" s="31" t="s">
        <v>310</v>
      </c>
      <c r="B185" s="19" t="s">
        <v>45</v>
      </c>
      <c r="C185" s="19" t="s">
        <v>18</v>
      </c>
      <c r="D185" s="19" t="s">
        <v>94</v>
      </c>
      <c r="E185" s="26" t="s">
        <v>255</v>
      </c>
      <c r="F185" s="20" t="s">
        <v>55</v>
      </c>
      <c r="G185" s="9">
        <f>G186</f>
        <v>0</v>
      </c>
      <c r="H185" s="9">
        <f>H186</f>
        <v>0</v>
      </c>
      <c r="I185" s="9">
        <f>'[4]1'!$I$187</f>
        <v>5788.08</v>
      </c>
      <c r="J185" s="9"/>
      <c r="K185" s="9"/>
      <c r="L185" s="9">
        <f>'[4]1'!$L$187</f>
        <v>5788.08</v>
      </c>
      <c r="M185" s="62"/>
      <c r="N185" s="59"/>
      <c r="O185" s="59"/>
      <c r="P185" s="59"/>
      <c r="Q185" s="45"/>
      <c r="R185" s="60"/>
      <c r="S185" s="61"/>
      <c r="T185" s="61"/>
      <c r="U185" s="61"/>
      <c r="V185" s="61"/>
      <c r="W185" s="61"/>
      <c r="X185" s="61"/>
    </row>
    <row r="186" spans="1:12" ht="22.5" customHeight="1" hidden="1">
      <c r="A186" s="3" t="s">
        <v>67</v>
      </c>
      <c r="B186" s="19" t="s">
        <v>45</v>
      </c>
      <c r="C186" s="19" t="s">
        <v>18</v>
      </c>
      <c r="D186" s="19" t="s">
        <v>94</v>
      </c>
      <c r="E186" s="37" t="s">
        <v>157</v>
      </c>
      <c r="F186" s="20" t="s">
        <v>57</v>
      </c>
      <c r="G186" s="9"/>
      <c r="H186" s="9"/>
      <c r="I186" s="9">
        <v>7845</v>
      </c>
      <c r="J186" s="9"/>
      <c r="K186" s="9"/>
      <c r="L186" s="9">
        <v>7845</v>
      </c>
    </row>
    <row r="187" spans="1:12" ht="15" customHeight="1">
      <c r="A187" s="3" t="s">
        <v>252</v>
      </c>
      <c r="B187" s="19" t="s">
        <v>45</v>
      </c>
      <c r="C187" s="19" t="s">
        <v>18</v>
      </c>
      <c r="D187" s="19" t="s">
        <v>94</v>
      </c>
      <c r="E187" s="26" t="s">
        <v>253</v>
      </c>
      <c r="F187" s="20"/>
      <c r="G187" s="9" t="e">
        <f>G190</f>
        <v>#REF!</v>
      </c>
      <c r="H187" s="9" t="e">
        <f>H190</f>
        <v>#REF!</v>
      </c>
      <c r="I187" s="9">
        <f>I190+I188</f>
        <v>7209.28</v>
      </c>
      <c r="J187" s="9"/>
      <c r="K187" s="9"/>
      <c r="L187" s="9">
        <f>L190+L188</f>
        <v>7206.1900000000005</v>
      </c>
    </row>
    <row r="188" spans="1:24" ht="24" customHeight="1">
      <c r="A188" s="31" t="s">
        <v>50</v>
      </c>
      <c r="B188" s="18" t="s">
        <v>45</v>
      </c>
      <c r="C188" s="19" t="s">
        <v>18</v>
      </c>
      <c r="D188" s="19" t="s">
        <v>7</v>
      </c>
      <c r="E188" s="26" t="s">
        <v>255</v>
      </c>
      <c r="F188" s="20" t="s">
        <v>51</v>
      </c>
      <c r="G188" s="9" t="e">
        <f>G189</f>
        <v>#REF!</v>
      </c>
      <c r="H188" s="9" t="e">
        <f>H189</f>
        <v>#REF!</v>
      </c>
      <c r="I188" s="9">
        <f>I189</f>
        <v>5761.36</v>
      </c>
      <c r="J188" s="9"/>
      <c r="K188" s="9"/>
      <c r="L188" s="9">
        <f>L189</f>
        <v>5758.27</v>
      </c>
      <c r="M188" s="62"/>
      <c r="N188" s="58"/>
      <c r="O188" s="59"/>
      <c r="P188" s="59"/>
      <c r="Q188" s="45"/>
      <c r="R188" s="60"/>
      <c r="S188" s="61"/>
      <c r="T188" s="61"/>
      <c r="U188" s="61"/>
      <c r="V188" s="61"/>
      <c r="W188" s="61"/>
      <c r="X188" s="61"/>
    </row>
    <row r="189" spans="1:24" ht="22.5">
      <c r="A189" s="31" t="s">
        <v>82</v>
      </c>
      <c r="B189" s="18" t="s">
        <v>45</v>
      </c>
      <c r="C189" s="19" t="s">
        <v>18</v>
      </c>
      <c r="D189" s="19" t="s">
        <v>7</v>
      </c>
      <c r="E189" s="26" t="s">
        <v>255</v>
      </c>
      <c r="F189" s="20" t="s">
        <v>80</v>
      </c>
      <c r="G189" s="9" t="e">
        <f>G190+#REF!</f>
        <v>#REF!</v>
      </c>
      <c r="H189" s="9" t="e">
        <f>H190+#REF!</f>
        <v>#REF!</v>
      </c>
      <c r="I189" s="9">
        <f>'[4]1'!$I$191</f>
        <v>5761.36</v>
      </c>
      <c r="J189" s="9"/>
      <c r="K189" s="9"/>
      <c r="L189" s="9">
        <f>'[4]1'!$L$191</f>
        <v>5758.27</v>
      </c>
      <c r="M189" s="62"/>
      <c r="N189" s="58"/>
      <c r="O189" s="59"/>
      <c r="P189" s="59"/>
      <c r="Q189" s="45"/>
      <c r="R189" s="60"/>
      <c r="S189" s="61"/>
      <c r="T189" s="61"/>
      <c r="U189" s="61"/>
      <c r="V189" s="61"/>
      <c r="W189" s="61"/>
      <c r="X189" s="61"/>
    </row>
    <row r="190" spans="1:12" ht="33.75">
      <c r="A190" s="31" t="s">
        <v>309</v>
      </c>
      <c r="B190" s="19" t="s">
        <v>45</v>
      </c>
      <c r="C190" s="19" t="s">
        <v>18</v>
      </c>
      <c r="D190" s="19" t="s">
        <v>94</v>
      </c>
      <c r="E190" s="26" t="s">
        <v>253</v>
      </c>
      <c r="F190" s="20" t="s">
        <v>53</v>
      </c>
      <c r="G190" s="9" t="e">
        <f>G191</f>
        <v>#REF!</v>
      </c>
      <c r="H190" s="9" t="e">
        <f>H191</f>
        <v>#REF!</v>
      </c>
      <c r="I190" s="9">
        <f>I191</f>
        <v>1447.92</v>
      </c>
      <c r="J190" s="9"/>
      <c r="K190" s="9"/>
      <c r="L190" s="9">
        <f>L191</f>
        <v>1447.92</v>
      </c>
    </row>
    <row r="191" spans="1:12" ht="22.5">
      <c r="A191" s="31" t="s">
        <v>310</v>
      </c>
      <c r="B191" s="19" t="s">
        <v>45</v>
      </c>
      <c r="C191" s="19" t="s">
        <v>18</v>
      </c>
      <c r="D191" s="19" t="s">
        <v>94</v>
      </c>
      <c r="E191" s="26" t="s">
        <v>253</v>
      </c>
      <c r="F191" s="20" t="s">
        <v>55</v>
      </c>
      <c r="G191" s="9" t="e">
        <f>#REF!</f>
        <v>#REF!</v>
      </c>
      <c r="H191" s="9" t="e">
        <f>#REF!</f>
        <v>#REF!</v>
      </c>
      <c r="I191" s="9">
        <f>'[4]1'!$I$193</f>
        <v>1447.92</v>
      </c>
      <c r="J191" s="9"/>
      <c r="K191" s="9"/>
      <c r="L191" s="9">
        <f>'[4]1'!$L$193</f>
        <v>1447.92</v>
      </c>
    </row>
    <row r="192" spans="1:12" ht="15" customHeight="1">
      <c r="A192" s="3" t="s">
        <v>230</v>
      </c>
      <c r="B192" s="19" t="s">
        <v>45</v>
      </c>
      <c r="C192" s="19" t="s">
        <v>18</v>
      </c>
      <c r="D192" s="19" t="s">
        <v>94</v>
      </c>
      <c r="E192" s="26" t="s">
        <v>377</v>
      </c>
      <c r="F192" s="20"/>
      <c r="G192" s="9" t="e">
        <f>G197</f>
        <v>#REF!</v>
      </c>
      <c r="H192" s="9" t="e">
        <f>H197</f>
        <v>#REF!</v>
      </c>
      <c r="I192" s="9">
        <f>I193</f>
        <v>13722</v>
      </c>
      <c r="J192" s="9"/>
      <c r="K192" s="9"/>
      <c r="L192" s="9">
        <f>L193</f>
        <v>15169</v>
      </c>
    </row>
    <row r="193" spans="1:12" ht="23.25" customHeight="1">
      <c r="A193" s="31" t="s">
        <v>309</v>
      </c>
      <c r="B193" s="19" t="s">
        <v>45</v>
      </c>
      <c r="C193" s="19" t="s">
        <v>18</v>
      </c>
      <c r="D193" s="19" t="s">
        <v>94</v>
      </c>
      <c r="E193" s="26" t="s">
        <v>377</v>
      </c>
      <c r="F193" s="20" t="s">
        <v>53</v>
      </c>
      <c r="G193" s="9" t="e">
        <f>G194</f>
        <v>#REF!</v>
      </c>
      <c r="H193" s="9" t="e">
        <f>H194</f>
        <v>#REF!</v>
      </c>
      <c r="I193" s="9">
        <f>I194</f>
        <v>13722</v>
      </c>
      <c r="J193" s="9"/>
      <c r="K193" s="9"/>
      <c r="L193" s="9">
        <f>L194</f>
        <v>15169</v>
      </c>
    </row>
    <row r="194" spans="1:12" ht="22.5">
      <c r="A194" s="31" t="s">
        <v>310</v>
      </c>
      <c r="B194" s="19" t="s">
        <v>45</v>
      </c>
      <c r="C194" s="19" t="s">
        <v>18</v>
      </c>
      <c r="D194" s="19" t="s">
        <v>94</v>
      </c>
      <c r="E194" s="26" t="s">
        <v>377</v>
      </c>
      <c r="F194" s="20" t="s">
        <v>55</v>
      </c>
      <c r="G194" s="9" t="e">
        <f>#REF!</f>
        <v>#REF!</v>
      </c>
      <c r="H194" s="9" t="e">
        <f>#REF!</f>
        <v>#REF!</v>
      </c>
      <c r="I194" s="9">
        <f>'[4]1'!$I$196</f>
        <v>13722</v>
      </c>
      <c r="J194" s="9"/>
      <c r="K194" s="9"/>
      <c r="L194" s="9">
        <f>'[4]1'!$L$196</f>
        <v>15169</v>
      </c>
    </row>
    <row r="195" spans="1:12" ht="12.75">
      <c r="A195" s="32" t="s">
        <v>33</v>
      </c>
      <c r="B195" s="16" t="s">
        <v>45</v>
      </c>
      <c r="C195" s="16" t="s">
        <v>7</v>
      </c>
      <c r="D195" s="19"/>
      <c r="E195" s="28"/>
      <c r="F195" s="76"/>
      <c r="G195" s="11" t="e">
        <f>G196+G205+G219+G227</f>
        <v>#REF!</v>
      </c>
      <c r="H195" s="11" t="e">
        <f>H196+H205+H219+H227</f>
        <v>#REF!</v>
      </c>
      <c r="I195" s="11">
        <f>I196+I205+I219+I227</f>
        <v>3268900</v>
      </c>
      <c r="J195" s="11"/>
      <c r="K195" s="11"/>
      <c r="L195" s="11">
        <f>L196+L205+L219+L236</f>
        <v>3299600</v>
      </c>
    </row>
    <row r="196" spans="1:12" ht="12.75">
      <c r="A196" s="32" t="s">
        <v>34</v>
      </c>
      <c r="B196" s="16" t="s">
        <v>45</v>
      </c>
      <c r="C196" s="16" t="s">
        <v>7</v>
      </c>
      <c r="D196" s="16" t="s">
        <v>5</v>
      </c>
      <c r="E196" s="48"/>
      <c r="F196" s="95"/>
      <c r="G196" s="8" t="e">
        <f>G197+#REF!</f>
        <v>#REF!</v>
      </c>
      <c r="H196" s="8" t="e">
        <f>H197+#REF!</f>
        <v>#REF!</v>
      </c>
      <c r="I196" s="8">
        <f>I197</f>
        <v>500000</v>
      </c>
      <c r="J196" s="8">
        <f>J198</f>
        <v>0</v>
      </c>
      <c r="K196" s="8">
        <f>K197</f>
        <v>0</v>
      </c>
      <c r="L196" s="8">
        <f>L197</f>
        <v>500000</v>
      </c>
    </row>
    <row r="197" spans="1:12" ht="12.75">
      <c r="A197" s="69" t="s">
        <v>378</v>
      </c>
      <c r="B197" s="18" t="s">
        <v>45</v>
      </c>
      <c r="C197" s="18" t="s">
        <v>7</v>
      </c>
      <c r="D197" s="18" t="s">
        <v>5</v>
      </c>
      <c r="E197" s="28" t="s">
        <v>379</v>
      </c>
      <c r="F197" s="23"/>
      <c r="G197" s="9" t="e">
        <f>G198+#REF!</f>
        <v>#REF!</v>
      </c>
      <c r="H197" s="9" t="e">
        <f>H198+#REF!</f>
        <v>#REF!</v>
      </c>
      <c r="I197" s="9">
        <f>I198</f>
        <v>500000</v>
      </c>
      <c r="J197" s="9"/>
      <c r="K197" s="9"/>
      <c r="L197" s="9">
        <f>L198</f>
        <v>500000</v>
      </c>
    </row>
    <row r="198" spans="1:12" ht="22.5">
      <c r="A198" s="69" t="s">
        <v>380</v>
      </c>
      <c r="B198" s="18" t="s">
        <v>45</v>
      </c>
      <c r="C198" s="18" t="s">
        <v>7</v>
      </c>
      <c r="D198" s="18" t="s">
        <v>5</v>
      </c>
      <c r="E198" s="28" t="s">
        <v>381</v>
      </c>
      <c r="F198" s="23"/>
      <c r="G198" s="12" t="e">
        <f>#REF!</f>
        <v>#REF!</v>
      </c>
      <c r="H198" s="12" t="e">
        <f>#REF!</f>
        <v>#REF!</v>
      </c>
      <c r="I198" s="12">
        <f>I199+I202</f>
        <v>500000</v>
      </c>
      <c r="J198" s="9"/>
      <c r="K198" s="9"/>
      <c r="L198" s="12">
        <f>L199+L202</f>
        <v>500000</v>
      </c>
    </row>
    <row r="199" spans="1:12" ht="22.5" hidden="1">
      <c r="A199" s="3" t="s">
        <v>382</v>
      </c>
      <c r="B199" s="18" t="s">
        <v>45</v>
      </c>
      <c r="C199" s="18" t="s">
        <v>7</v>
      </c>
      <c r="D199" s="18" t="s">
        <v>5</v>
      </c>
      <c r="E199" s="28" t="s">
        <v>383</v>
      </c>
      <c r="F199" s="23"/>
      <c r="G199" s="12"/>
      <c r="H199" s="12"/>
      <c r="I199" s="9">
        <f aca="true" t="shared" si="22" ref="G199:I203">I200</f>
        <v>0</v>
      </c>
      <c r="J199" s="9"/>
      <c r="K199" s="9"/>
      <c r="L199" s="9">
        <f>L200</f>
        <v>0</v>
      </c>
    </row>
    <row r="200" spans="1:12" ht="26.25" customHeight="1" hidden="1">
      <c r="A200" s="31" t="s">
        <v>312</v>
      </c>
      <c r="B200" s="18" t="s">
        <v>45</v>
      </c>
      <c r="C200" s="18" t="s">
        <v>7</v>
      </c>
      <c r="D200" s="18" t="s">
        <v>5</v>
      </c>
      <c r="E200" s="28" t="s">
        <v>383</v>
      </c>
      <c r="F200" s="23" t="s">
        <v>76</v>
      </c>
      <c r="G200" s="9" t="e">
        <f t="shared" si="22"/>
        <v>#REF!</v>
      </c>
      <c r="H200" s="9" t="e">
        <f t="shared" si="22"/>
        <v>#REF!</v>
      </c>
      <c r="I200" s="9">
        <f t="shared" si="22"/>
        <v>0</v>
      </c>
      <c r="J200" s="9"/>
      <c r="K200" s="9"/>
      <c r="L200" s="9">
        <f>L201</f>
        <v>0</v>
      </c>
    </row>
    <row r="201" spans="1:12" ht="12.75" hidden="1">
      <c r="A201" s="6" t="s">
        <v>74</v>
      </c>
      <c r="B201" s="18" t="s">
        <v>45</v>
      </c>
      <c r="C201" s="18" t="s">
        <v>7</v>
      </c>
      <c r="D201" s="18" t="s">
        <v>5</v>
      </c>
      <c r="E201" s="28" t="s">
        <v>383</v>
      </c>
      <c r="F201" s="23" t="s">
        <v>77</v>
      </c>
      <c r="G201" s="9" t="e">
        <f>#REF!</f>
        <v>#REF!</v>
      </c>
      <c r="H201" s="9" t="e">
        <f>#REF!</f>
        <v>#REF!</v>
      </c>
      <c r="I201" s="9">
        <f>'[4]1'!$I$203</f>
        <v>0</v>
      </c>
      <c r="J201" s="9"/>
      <c r="K201" s="9"/>
      <c r="L201" s="9">
        <f>'[4]1'!$L$203</f>
        <v>0</v>
      </c>
    </row>
    <row r="202" spans="1:12" ht="12.75">
      <c r="A202" s="69" t="s">
        <v>384</v>
      </c>
      <c r="B202" s="18" t="s">
        <v>45</v>
      </c>
      <c r="C202" s="18" t="s">
        <v>7</v>
      </c>
      <c r="D202" s="18" t="s">
        <v>5</v>
      </c>
      <c r="E202" s="28" t="s">
        <v>385</v>
      </c>
      <c r="F202" s="23"/>
      <c r="G202" s="12"/>
      <c r="H202" s="12"/>
      <c r="I202" s="9">
        <f t="shared" si="22"/>
        <v>500000</v>
      </c>
      <c r="J202" s="9"/>
      <c r="K202" s="9"/>
      <c r="L202" s="9">
        <f>L203</f>
        <v>500000</v>
      </c>
    </row>
    <row r="203" spans="1:12" ht="27" customHeight="1">
      <c r="A203" s="31" t="s">
        <v>312</v>
      </c>
      <c r="B203" s="18" t="s">
        <v>45</v>
      </c>
      <c r="C203" s="18" t="s">
        <v>7</v>
      </c>
      <c r="D203" s="18" t="s">
        <v>5</v>
      </c>
      <c r="E203" s="28" t="s">
        <v>385</v>
      </c>
      <c r="F203" s="23" t="s">
        <v>76</v>
      </c>
      <c r="G203" s="9" t="e">
        <f t="shared" si="22"/>
        <v>#REF!</v>
      </c>
      <c r="H203" s="9" t="e">
        <f t="shared" si="22"/>
        <v>#REF!</v>
      </c>
      <c r="I203" s="9">
        <f t="shared" si="22"/>
        <v>500000</v>
      </c>
      <c r="J203" s="9"/>
      <c r="K203" s="9"/>
      <c r="L203" s="9">
        <f>L204</f>
        <v>500000</v>
      </c>
    </row>
    <row r="204" spans="1:12" ht="12.75">
      <c r="A204" s="6" t="s">
        <v>74</v>
      </c>
      <c r="B204" s="18" t="s">
        <v>45</v>
      </c>
      <c r="C204" s="18" t="s">
        <v>7</v>
      </c>
      <c r="D204" s="18" t="s">
        <v>5</v>
      </c>
      <c r="E204" s="28" t="s">
        <v>385</v>
      </c>
      <c r="F204" s="23" t="s">
        <v>77</v>
      </c>
      <c r="G204" s="9" t="e">
        <f>#REF!</f>
        <v>#REF!</v>
      </c>
      <c r="H204" s="9" t="e">
        <f>#REF!</f>
        <v>#REF!</v>
      </c>
      <c r="I204" s="9">
        <f>'[4]1'!$I$206</f>
        <v>500000</v>
      </c>
      <c r="J204" s="9"/>
      <c r="K204" s="9"/>
      <c r="L204" s="9">
        <f>'[4]1'!$L$206</f>
        <v>500000</v>
      </c>
    </row>
    <row r="205" spans="1:12" ht="12.75">
      <c r="A205" s="3" t="s">
        <v>127</v>
      </c>
      <c r="B205" s="18" t="s">
        <v>45</v>
      </c>
      <c r="C205" s="19" t="s">
        <v>7</v>
      </c>
      <c r="D205" s="19" t="s">
        <v>9</v>
      </c>
      <c r="E205" s="28"/>
      <c r="F205" s="77"/>
      <c r="G205" s="12" t="e">
        <f>G206+G213+#REF!</f>
        <v>#REF!</v>
      </c>
      <c r="H205" s="12" t="e">
        <f>H206+H213+#REF!</f>
        <v>#REF!</v>
      </c>
      <c r="I205" s="12">
        <f>I206</f>
        <v>2308900</v>
      </c>
      <c r="J205" s="9"/>
      <c r="K205" s="9"/>
      <c r="L205" s="12">
        <f>L206</f>
        <v>2309600</v>
      </c>
    </row>
    <row r="206" spans="1:12" ht="22.5">
      <c r="A206" s="3" t="s">
        <v>352</v>
      </c>
      <c r="B206" s="18" t="s">
        <v>45</v>
      </c>
      <c r="C206" s="19" t="s">
        <v>7</v>
      </c>
      <c r="D206" s="19" t="s">
        <v>9</v>
      </c>
      <c r="E206" s="28" t="s">
        <v>256</v>
      </c>
      <c r="F206" s="22"/>
      <c r="G206" s="9">
        <f>G208</f>
        <v>0</v>
      </c>
      <c r="H206" s="9">
        <f>H208</f>
        <v>0</v>
      </c>
      <c r="I206" s="9">
        <f>I207</f>
        <v>2308900</v>
      </c>
      <c r="J206" s="9"/>
      <c r="K206" s="9"/>
      <c r="L206" s="9">
        <f>L207</f>
        <v>2309600</v>
      </c>
    </row>
    <row r="207" spans="1:12" ht="33.75">
      <c r="A207" s="33" t="s">
        <v>258</v>
      </c>
      <c r="B207" s="18" t="s">
        <v>45</v>
      </c>
      <c r="C207" s="19" t="s">
        <v>7</v>
      </c>
      <c r="D207" s="19" t="s">
        <v>9</v>
      </c>
      <c r="E207" s="28" t="s">
        <v>257</v>
      </c>
      <c r="F207" s="20"/>
      <c r="G207" s="9">
        <f aca="true" t="shared" si="23" ref="G207:H210">G208</f>
        <v>0</v>
      </c>
      <c r="H207" s="9">
        <f t="shared" si="23"/>
        <v>0</v>
      </c>
      <c r="I207" s="9">
        <f>I208+I212+I215</f>
        <v>2308900</v>
      </c>
      <c r="J207" s="9"/>
      <c r="K207" s="9"/>
      <c r="L207" s="9">
        <f>L208+L212+L215</f>
        <v>2309600</v>
      </c>
    </row>
    <row r="208" spans="1:12" ht="35.25" customHeight="1" hidden="1">
      <c r="A208" s="33" t="s">
        <v>259</v>
      </c>
      <c r="B208" s="18" t="s">
        <v>45</v>
      </c>
      <c r="C208" s="19" t="s">
        <v>7</v>
      </c>
      <c r="D208" s="19" t="s">
        <v>9</v>
      </c>
      <c r="E208" s="28" t="s">
        <v>260</v>
      </c>
      <c r="F208" s="20"/>
      <c r="G208" s="9">
        <f t="shared" si="23"/>
        <v>0</v>
      </c>
      <c r="H208" s="9">
        <f t="shared" si="23"/>
        <v>0</v>
      </c>
      <c r="I208" s="9">
        <f>I209</f>
        <v>0</v>
      </c>
      <c r="J208" s="9"/>
      <c r="K208" s="9"/>
      <c r="L208" s="9">
        <f>L209</f>
        <v>0</v>
      </c>
    </row>
    <row r="209" spans="1:12" ht="12.75" hidden="1">
      <c r="A209" s="35" t="s">
        <v>58</v>
      </c>
      <c r="B209" s="18" t="s">
        <v>45</v>
      </c>
      <c r="C209" s="19" t="s">
        <v>7</v>
      </c>
      <c r="D209" s="19" t="s">
        <v>9</v>
      </c>
      <c r="E209" s="28" t="s">
        <v>260</v>
      </c>
      <c r="F209" s="23" t="s">
        <v>19</v>
      </c>
      <c r="G209" s="9">
        <f t="shared" si="23"/>
        <v>0</v>
      </c>
      <c r="H209" s="9">
        <f t="shared" si="23"/>
        <v>0</v>
      </c>
      <c r="I209" s="9">
        <f>I210</f>
        <v>0</v>
      </c>
      <c r="J209" s="9"/>
      <c r="K209" s="9"/>
      <c r="L209" s="9">
        <f>L210</f>
        <v>0</v>
      </c>
    </row>
    <row r="210" spans="1:12" ht="36.75" customHeight="1" hidden="1">
      <c r="A210" s="3" t="s">
        <v>311</v>
      </c>
      <c r="B210" s="18" t="s">
        <v>45</v>
      </c>
      <c r="C210" s="19" t="s">
        <v>7</v>
      </c>
      <c r="D210" s="19" t="s">
        <v>9</v>
      </c>
      <c r="E210" s="28" t="s">
        <v>260</v>
      </c>
      <c r="F210" s="23" t="s">
        <v>95</v>
      </c>
      <c r="G210" s="9">
        <f t="shared" si="23"/>
        <v>0</v>
      </c>
      <c r="H210" s="9">
        <f t="shared" si="23"/>
        <v>0</v>
      </c>
      <c r="I210" s="9">
        <f>'[1]1'!$I$197</f>
        <v>0</v>
      </c>
      <c r="J210" s="9"/>
      <c r="K210" s="9"/>
      <c r="L210" s="9">
        <f>'[1]1'!$L$197</f>
        <v>0</v>
      </c>
    </row>
    <row r="211" spans="1:12" ht="22.5" customHeight="1" hidden="1">
      <c r="A211" s="3" t="s">
        <v>56</v>
      </c>
      <c r="B211" s="18" t="s">
        <v>45</v>
      </c>
      <c r="C211" s="19" t="s">
        <v>7</v>
      </c>
      <c r="D211" s="19" t="s">
        <v>9</v>
      </c>
      <c r="E211" s="28" t="s">
        <v>159</v>
      </c>
      <c r="F211" s="20" t="s">
        <v>57</v>
      </c>
      <c r="G211" s="9"/>
      <c r="H211" s="9"/>
      <c r="I211" s="9"/>
      <c r="J211" s="9"/>
      <c r="K211" s="9"/>
      <c r="L211" s="9"/>
    </row>
    <row r="212" spans="1:12" ht="22.5" hidden="1">
      <c r="A212" s="33" t="s">
        <v>261</v>
      </c>
      <c r="B212" s="18" t="s">
        <v>45</v>
      </c>
      <c r="C212" s="19" t="s">
        <v>7</v>
      </c>
      <c r="D212" s="19" t="s">
        <v>9</v>
      </c>
      <c r="E212" s="28" t="s">
        <v>262</v>
      </c>
      <c r="F212" s="20"/>
      <c r="G212" s="9">
        <f aca="true" t="shared" si="24" ref="G212:I213">G213</f>
        <v>0</v>
      </c>
      <c r="H212" s="9">
        <f t="shared" si="24"/>
        <v>0</v>
      </c>
      <c r="I212" s="9">
        <f t="shared" si="24"/>
        <v>0</v>
      </c>
      <c r="J212" s="9"/>
      <c r="K212" s="9"/>
      <c r="L212" s="9">
        <f>L213</f>
        <v>0</v>
      </c>
    </row>
    <row r="213" spans="1:12" ht="12.75" hidden="1">
      <c r="A213" s="35" t="s">
        <v>58</v>
      </c>
      <c r="B213" s="18" t="s">
        <v>45</v>
      </c>
      <c r="C213" s="19" t="s">
        <v>7</v>
      </c>
      <c r="D213" s="19" t="s">
        <v>9</v>
      </c>
      <c r="E213" s="28" t="s">
        <v>262</v>
      </c>
      <c r="F213" s="23" t="s">
        <v>19</v>
      </c>
      <c r="G213" s="9">
        <f t="shared" si="24"/>
        <v>0</v>
      </c>
      <c r="H213" s="9">
        <f t="shared" si="24"/>
        <v>0</v>
      </c>
      <c r="I213" s="9">
        <f t="shared" si="24"/>
        <v>0</v>
      </c>
      <c r="J213" s="9"/>
      <c r="K213" s="9"/>
      <c r="L213" s="9">
        <f>L214</f>
        <v>0</v>
      </c>
    </row>
    <row r="214" spans="1:12" ht="35.25" customHeight="1" hidden="1">
      <c r="A214" s="3" t="s">
        <v>311</v>
      </c>
      <c r="B214" s="18" t="s">
        <v>45</v>
      </c>
      <c r="C214" s="19" t="s">
        <v>7</v>
      </c>
      <c r="D214" s="19" t="s">
        <v>9</v>
      </c>
      <c r="E214" s="28" t="s">
        <v>262</v>
      </c>
      <c r="F214" s="23" t="s">
        <v>95</v>
      </c>
      <c r="G214" s="9"/>
      <c r="H214" s="9"/>
      <c r="I214" s="9">
        <f>'[1]1'!$I$201</f>
        <v>0</v>
      </c>
      <c r="J214" s="9"/>
      <c r="K214" s="9"/>
      <c r="L214" s="9">
        <f>'[1]1'!$L$201</f>
        <v>0</v>
      </c>
    </row>
    <row r="215" spans="1:12" ht="12.75">
      <c r="A215" s="39" t="s">
        <v>234</v>
      </c>
      <c r="B215" s="18" t="s">
        <v>45</v>
      </c>
      <c r="C215" s="19" t="s">
        <v>7</v>
      </c>
      <c r="D215" s="19" t="s">
        <v>9</v>
      </c>
      <c r="E215" s="26" t="s">
        <v>315</v>
      </c>
      <c r="F215" s="20"/>
      <c r="G215" s="9">
        <f>G216</f>
        <v>0</v>
      </c>
      <c r="H215" s="9">
        <f>H216</f>
        <v>0</v>
      </c>
      <c r="I215" s="9">
        <f>I216</f>
        <v>2308900</v>
      </c>
      <c r="J215" s="9"/>
      <c r="K215" s="9"/>
      <c r="L215" s="9">
        <f>L216</f>
        <v>2309600</v>
      </c>
    </row>
    <row r="216" spans="1:12" ht="24" customHeight="1">
      <c r="A216" s="31" t="s">
        <v>309</v>
      </c>
      <c r="B216" s="18" t="s">
        <v>45</v>
      </c>
      <c r="C216" s="19" t="s">
        <v>7</v>
      </c>
      <c r="D216" s="19" t="s">
        <v>9</v>
      </c>
      <c r="E216" s="26" t="s">
        <v>315</v>
      </c>
      <c r="F216" s="20" t="s">
        <v>53</v>
      </c>
      <c r="G216" s="9">
        <f>G218</f>
        <v>0</v>
      </c>
      <c r="H216" s="9">
        <f>H218</f>
        <v>0</v>
      </c>
      <c r="I216" s="9">
        <f>I217</f>
        <v>2308900</v>
      </c>
      <c r="J216" s="9"/>
      <c r="K216" s="9"/>
      <c r="L216" s="9">
        <f>L217</f>
        <v>2309600</v>
      </c>
    </row>
    <row r="217" spans="1:12" ht="24.75" customHeight="1">
      <c r="A217" s="31" t="s">
        <v>310</v>
      </c>
      <c r="B217" s="18" t="s">
        <v>45</v>
      </c>
      <c r="C217" s="19" t="s">
        <v>7</v>
      </c>
      <c r="D217" s="19" t="s">
        <v>9</v>
      </c>
      <c r="E217" s="26" t="s">
        <v>315</v>
      </c>
      <c r="F217" s="20" t="s">
        <v>55</v>
      </c>
      <c r="G217" s="9"/>
      <c r="H217" s="9">
        <f>H218</f>
        <v>0</v>
      </c>
      <c r="I217" s="9">
        <f>'[4]1'!$I$220</f>
        <v>2308900</v>
      </c>
      <c r="J217" s="9"/>
      <c r="K217" s="9"/>
      <c r="L217" s="9">
        <f>'[4]1'!$L$220</f>
        <v>2309600</v>
      </c>
    </row>
    <row r="218" spans="1:12" ht="22.5" customHeight="1" hidden="1">
      <c r="A218" s="3" t="s">
        <v>56</v>
      </c>
      <c r="B218" s="18" t="s">
        <v>45</v>
      </c>
      <c r="C218" s="19" t="s">
        <v>7</v>
      </c>
      <c r="D218" s="19" t="s">
        <v>9</v>
      </c>
      <c r="E218" s="26" t="s">
        <v>160</v>
      </c>
      <c r="F218" s="20" t="s">
        <v>57</v>
      </c>
      <c r="G218" s="9"/>
      <c r="H218" s="9"/>
      <c r="I218" s="9">
        <v>0</v>
      </c>
      <c r="J218" s="9"/>
      <c r="K218" s="9"/>
      <c r="L218" s="9">
        <v>0</v>
      </c>
    </row>
    <row r="219" spans="1:12" ht="12.75">
      <c r="A219" s="32" t="s">
        <v>46</v>
      </c>
      <c r="B219" s="16" t="s">
        <v>45</v>
      </c>
      <c r="C219" s="16" t="s">
        <v>7</v>
      </c>
      <c r="D219" s="16" t="s">
        <v>31</v>
      </c>
      <c r="E219" s="48"/>
      <c r="F219" s="95"/>
      <c r="G219" s="8">
        <f>G220</f>
        <v>0</v>
      </c>
      <c r="H219" s="8">
        <f>H220</f>
        <v>0</v>
      </c>
      <c r="I219" s="8">
        <f>I220</f>
        <v>460000</v>
      </c>
      <c r="J219" s="8"/>
      <c r="K219" s="8"/>
      <c r="L219" s="8">
        <f>L220</f>
        <v>460000</v>
      </c>
    </row>
    <row r="220" spans="1:12" ht="22.5">
      <c r="A220" s="3" t="s">
        <v>360</v>
      </c>
      <c r="B220" s="18" t="s">
        <v>45</v>
      </c>
      <c r="C220" s="19" t="s">
        <v>7</v>
      </c>
      <c r="D220" s="19" t="s">
        <v>31</v>
      </c>
      <c r="E220" s="28" t="s">
        <v>263</v>
      </c>
      <c r="F220" s="20"/>
      <c r="G220" s="9">
        <f>G223</f>
        <v>0</v>
      </c>
      <c r="H220" s="9">
        <f>H223</f>
        <v>0</v>
      </c>
      <c r="I220" s="9">
        <f>I223</f>
        <v>460000</v>
      </c>
      <c r="J220" s="9"/>
      <c r="K220" s="9"/>
      <c r="L220" s="9">
        <f>L223</f>
        <v>460000</v>
      </c>
    </row>
    <row r="221" spans="1:12" ht="24.75" customHeight="1">
      <c r="A221" s="3" t="s">
        <v>265</v>
      </c>
      <c r="B221" s="18" t="s">
        <v>45</v>
      </c>
      <c r="C221" s="19" t="s">
        <v>7</v>
      </c>
      <c r="D221" s="19" t="s">
        <v>31</v>
      </c>
      <c r="E221" s="28" t="s">
        <v>264</v>
      </c>
      <c r="F221" s="20"/>
      <c r="G221" s="9">
        <f aca="true" t="shared" si="25" ref="G221:I223">G222</f>
        <v>0</v>
      </c>
      <c r="H221" s="9">
        <f t="shared" si="25"/>
        <v>0</v>
      </c>
      <c r="I221" s="9">
        <f t="shared" si="25"/>
        <v>460000</v>
      </c>
      <c r="J221" s="9"/>
      <c r="K221" s="9"/>
      <c r="L221" s="9">
        <f>L222</f>
        <v>460000</v>
      </c>
    </row>
    <row r="222" spans="1:12" ht="12.75">
      <c r="A222" s="3" t="s">
        <v>234</v>
      </c>
      <c r="B222" s="18" t="s">
        <v>45</v>
      </c>
      <c r="C222" s="19" t="s">
        <v>7</v>
      </c>
      <c r="D222" s="19" t="s">
        <v>31</v>
      </c>
      <c r="E222" s="28" t="s">
        <v>266</v>
      </c>
      <c r="F222" s="20"/>
      <c r="G222" s="9">
        <f t="shared" si="25"/>
        <v>0</v>
      </c>
      <c r="H222" s="9">
        <f t="shared" si="25"/>
        <v>0</v>
      </c>
      <c r="I222" s="9">
        <f t="shared" si="25"/>
        <v>460000</v>
      </c>
      <c r="J222" s="9"/>
      <c r="K222" s="9"/>
      <c r="L222" s="9">
        <f>L223</f>
        <v>460000</v>
      </c>
    </row>
    <row r="223" spans="1:12" ht="24.75" customHeight="1">
      <c r="A223" s="31" t="s">
        <v>309</v>
      </c>
      <c r="B223" s="18" t="s">
        <v>45</v>
      </c>
      <c r="C223" s="19" t="s">
        <v>7</v>
      </c>
      <c r="D223" s="19" t="s">
        <v>31</v>
      </c>
      <c r="E223" s="28" t="s">
        <v>266</v>
      </c>
      <c r="F223" s="20" t="s">
        <v>53</v>
      </c>
      <c r="G223" s="9">
        <f t="shared" si="25"/>
        <v>0</v>
      </c>
      <c r="H223" s="9">
        <f t="shared" si="25"/>
        <v>0</v>
      </c>
      <c r="I223" s="9">
        <f t="shared" si="25"/>
        <v>460000</v>
      </c>
      <c r="J223" s="9"/>
      <c r="K223" s="9"/>
      <c r="L223" s="9">
        <f>L224</f>
        <v>460000</v>
      </c>
    </row>
    <row r="224" spans="1:12" ht="22.5">
      <c r="A224" s="31" t="s">
        <v>310</v>
      </c>
      <c r="B224" s="18" t="s">
        <v>45</v>
      </c>
      <c r="C224" s="19" t="s">
        <v>7</v>
      </c>
      <c r="D224" s="19" t="s">
        <v>31</v>
      </c>
      <c r="E224" s="28" t="s">
        <v>266</v>
      </c>
      <c r="F224" s="20" t="s">
        <v>55</v>
      </c>
      <c r="G224" s="9">
        <f>G225+G226</f>
        <v>0</v>
      </c>
      <c r="H224" s="9">
        <f>H225+H226</f>
        <v>0</v>
      </c>
      <c r="I224" s="9">
        <f>'[4]1'!$I$226</f>
        <v>460000</v>
      </c>
      <c r="J224" s="1"/>
      <c r="K224" s="1"/>
      <c r="L224" s="9">
        <f>'[4]1'!$L$226</f>
        <v>460000</v>
      </c>
    </row>
    <row r="225" spans="1:12" ht="22.5" customHeight="1" hidden="1">
      <c r="A225" s="34" t="s">
        <v>68</v>
      </c>
      <c r="B225" s="18" t="s">
        <v>45</v>
      </c>
      <c r="C225" s="19" t="s">
        <v>7</v>
      </c>
      <c r="D225" s="19" t="s">
        <v>31</v>
      </c>
      <c r="E225" s="28" t="s">
        <v>161</v>
      </c>
      <c r="F225" s="20" t="s">
        <v>123</v>
      </c>
      <c r="G225" s="9"/>
      <c r="H225" s="9"/>
      <c r="I225" s="9">
        <f>348600+100000</f>
        <v>448600</v>
      </c>
      <c r="J225" s="1"/>
      <c r="K225" s="1"/>
      <c r="L225" s="9">
        <f>348600+100000</f>
        <v>448600</v>
      </c>
    </row>
    <row r="226" spans="1:12" ht="22.5" customHeight="1" hidden="1">
      <c r="A226" s="3" t="s">
        <v>56</v>
      </c>
      <c r="B226" s="18" t="s">
        <v>45</v>
      </c>
      <c r="C226" s="19" t="s">
        <v>7</v>
      </c>
      <c r="D226" s="19" t="s">
        <v>31</v>
      </c>
      <c r="E226" s="28" t="s">
        <v>161</v>
      </c>
      <c r="F226" s="20" t="s">
        <v>57</v>
      </c>
      <c r="G226" s="9"/>
      <c r="H226" s="9"/>
      <c r="I226" s="9">
        <f>10000-10000</f>
        <v>0</v>
      </c>
      <c r="J226" s="1"/>
      <c r="K226" s="1"/>
      <c r="L226" s="9">
        <f>10000-10000</f>
        <v>0</v>
      </c>
    </row>
    <row r="227" spans="1:12" ht="12.75" customHeight="1" hidden="1">
      <c r="A227" s="3" t="s">
        <v>92</v>
      </c>
      <c r="B227" s="18" t="s">
        <v>45</v>
      </c>
      <c r="C227" s="19" t="s">
        <v>7</v>
      </c>
      <c r="D227" s="19" t="s">
        <v>91</v>
      </c>
      <c r="E227" s="28"/>
      <c r="F227" s="77"/>
      <c r="G227" s="12">
        <f aca="true" t="shared" si="26" ref="G227:I228">G228</f>
        <v>0</v>
      </c>
      <c r="H227" s="12">
        <f t="shared" si="26"/>
        <v>0</v>
      </c>
      <c r="I227" s="12">
        <f t="shared" si="26"/>
        <v>0</v>
      </c>
      <c r="J227" s="11"/>
      <c r="K227" s="11"/>
      <c r="L227" s="12">
        <f>L228</f>
        <v>0</v>
      </c>
    </row>
    <row r="228" spans="1:12" ht="12.75" customHeight="1" hidden="1">
      <c r="A228" s="3" t="s">
        <v>48</v>
      </c>
      <c r="B228" s="18" t="s">
        <v>45</v>
      </c>
      <c r="C228" s="19" t="s">
        <v>7</v>
      </c>
      <c r="D228" s="19" t="s">
        <v>91</v>
      </c>
      <c r="E228" s="28" t="s">
        <v>49</v>
      </c>
      <c r="F228" s="20"/>
      <c r="G228" s="9">
        <f t="shared" si="26"/>
        <v>0</v>
      </c>
      <c r="H228" s="9">
        <f t="shared" si="26"/>
        <v>0</v>
      </c>
      <c r="I228" s="9">
        <f t="shared" si="26"/>
        <v>0</v>
      </c>
      <c r="J228" s="9"/>
      <c r="K228" s="9"/>
      <c r="L228" s="9">
        <f>L229</f>
        <v>0</v>
      </c>
    </row>
    <row r="229" spans="1:12" ht="33.75" customHeight="1" hidden="1">
      <c r="A229" s="35" t="s">
        <v>162</v>
      </c>
      <c r="B229" s="18" t="s">
        <v>45</v>
      </c>
      <c r="C229" s="19" t="s">
        <v>7</v>
      </c>
      <c r="D229" s="19" t="s">
        <v>91</v>
      </c>
      <c r="E229" s="28" t="s">
        <v>93</v>
      </c>
      <c r="F229" s="20"/>
      <c r="G229" s="9">
        <f>G233+G230</f>
        <v>0</v>
      </c>
      <c r="H229" s="9">
        <f>H233+H230</f>
        <v>0</v>
      </c>
      <c r="I229" s="9">
        <f>I233+I230</f>
        <v>0</v>
      </c>
      <c r="J229" s="9"/>
      <c r="K229" s="9"/>
      <c r="L229" s="9">
        <f>L233+L230</f>
        <v>0</v>
      </c>
    </row>
    <row r="230" spans="1:12" ht="22.5" customHeight="1" hidden="1">
      <c r="A230" s="3" t="s">
        <v>52</v>
      </c>
      <c r="B230" s="18" t="s">
        <v>45</v>
      </c>
      <c r="C230" s="19" t="s">
        <v>7</v>
      </c>
      <c r="D230" s="19" t="s">
        <v>91</v>
      </c>
      <c r="E230" s="28" t="s">
        <v>93</v>
      </c>
      <c r="F230" s="20" t="s">
        <v>53</v>
      </c>
      <c r="G230" s="9">
        <f aca="true" t="shared" si="27" ref="G230:I231">G231</f>
        <v>0</v>
      </c>
      <c r="H230" s="9">
        <f t="shared" si="27"/>
        <v>0</v>
      </c>
      <c r="I230" s="9">
        <f t="shared" si="27"/>
        <v>0</v>
      </c>
      <c r="J230" s="9"/>
      <c r="K230" s="9"/>
      <c r="L230" s="9">
        <f>L231</f>
        <v>0</v>
      </c>
    </row>
    <row r="231" spans="1:12" ht="22.5" customHeight="1" hidden="1">
      <c r="A231" s="3" t="s">
        <v>54</v>
      </c>
      <c r="B231" s="18" t="s">
        <v>45</v>
      </c>
      <c r="C231" s="19" t="s">
        <v>7</v>
      </c>
      <c r="D231" s="19" t="s">
        <v>91</v>
      </c>
      <c r="E231" s="28" t="s">
        <v>93</v>
      </c>
      <c r="F231" s="20" t="s">
        <v>55</v>
      </c>
      <c r="G231" s="9">
        <f t="shared" si="27"/>
        <v>0</v>
      </c>
      <c r="H231" s="9">
        <f t="shared" si="27"/>
        <v>0</v>
      </c>
      <c r="I231" s="9">
        <f t="shared" si="27"/>
        <v>0</v>
      </c>
      <c r="J231" s="9"/>
      <c r="K231" s="9"/>
      <c r="L231" s="9">
        <f>L232</f>
        <v>0</v>
      </c>
    </row>
    <row r="232" spans="1:12" ht="22.5" customHeight="1" hidden="1">
      <c r="A232" s="3" t="s">
        <v>67</v>
      </c>
      <c r="B232" s="18" t="s">
        <v>45</v>
      </c>
      <c r="C232" s="19" t="s">
        <v>7</v>
      </c>
      <c r="D232" s="19" t="s">
        <v>91</v>
      </c>
      <c r="E232" s="28" t="s">
        <v>93</v>
      </c>
      <c r="F232" s="20" t="s">
        <v>57</v>
      </c>
      <c r="G232" s="9"/>
      <c r="H232" s="9"/>
      <c r="I232" s="9"/>
      <c r="J232" s="9"/>
      <c r="K232" s="9"/>
      <c r="L232" s="9"/>
    </row>
    <row r="233" spans="1:12" ht="12.75" customHeight="1" hidden="1">
      <c r="A233" s="3" t="s">
        <v>69</v>
      </c>
      <c r="B233" s="18" t="s">
        <v>45</v>
      </c>
      <c r="C233" s="19" t="s">
        <v>7</v>
      </c>
      <c r="D233" s="19" t="s">
        <v>91</v>
      </c>
      <c r="E233" s="28" t="s">
        <v>93</v>
      </c>
      <c r="F233" s="20" t="s">
        <v>19</v>
      </c>
      <c r="G233" s="9">
        <f aca="true" t="shared" si="28" ref="G233:I234">G234</f>
        <v>0</v>
      </c>
      <c r="H233" s="9">
        <f t="shared" si="28"/>
        <v>0</v>
      </c>
      <c r="I233" s="9">
        <f t="shared" si="28"/>
        <v>0</v>
      </c>
      <c r="J233" s="9"/>
      <c r="K233" s="9"/>
      <c r="L233" s="9">
        <f>L234</f>
        <v>0</v>
      </c>
    </row>
    <row r="234" spans="1:12" ht="12.75" customHeight="1" hidden="1">
      <c r="A234" s="3" t="s">
        <v>70</v>
      </c>
      <c r="B234" s="18" t="s">
        <v>45</v>
      </c>
      <c r="C234" s="19" t="s">
        <v>7</v>
      </c>
      <c r="D234" s="19" t="s">
        <v>91</v>
      </c>
      <c r="E234" s="28" t="s">
        <v>93</v>
      </c>
      <c r="F234" s="20" t="s">
        <v>71</v>
      </c>
      <c r="G234" s="9">
        <f t="shared" si="28"/>
        <v>0</v>
      </c>
      <c r="H234" s="9">
        <f t="shared" si="28"/>
        <v>0</v>
      </c>
      <c r="I234" s="9">
        <f t="shared" si="28"/>
        <v>0</v>
      </c>
      <c r="J234" s="9"/>
      <c r="K234" s="9"/>
      <c r="L234" s="9">
        <f>L235</f>
        <v>0</v>
      </c>
    </row>
    <row r="235" spans="1:12" ht="36.75" customHeight="1" hidden="1">
      <c r="A235" s="3" t="s">
        <v>72</v>
      </c>
      <c r="B235" s="18" t="s">
        <v>45</v>
      </c>
      <c r="C235" s="19" t="s">
        <v>7</v>
      </c>
      <c r="D235" s="19" t="s">
        <v>91</v>
      </c>
      <c r="E235" s="28" t="s">
        <v>93</v>
      </c>
      <c r="F235" s="20" t="s">
        <v>73</v>
      </c>
      <c r="G235" s="9"/>
      <c r="H235" s="9"/>
      <c r="I235" s="9"/>
      <c r="J235" s="9"/>
      <c r="K235" s="9"/>
      <c r="L235" s="9"/>
    </row>
    <row r="236" spans="1:18" s="13" customFormat="1" ht="12.75">
      <c r="A236" s="32" t="s">
        <v>92</v>
      </c>
      <c r="B236" s="18" t="s">
        <v>45</v>
      </c>
      <c r="C236" s="16" t="s">
        <v>7</v>
      </c>
      <c r="D236" s="16" t="s">
        <v>91</v>
      </c>
      <c r="E236" s="48"/>
      <c r="F236" s="95"/>
      <c r="G236" s="8" t="e">
        <f aca="true" t="shared" si="29" ref="G236:I237">G237</f>
        <v>#REF!</v>
      </c>
      <c r="H236" s="8" t="e">
        <f t="shared" si="29"/>
        <v>#REF!</v>
      </c>
      <c r="I236" s="8">
        <f t="shared" si="29"/>
        <v>30000</v>
      </c>
      <c r="J236" s="8"/>
      <c r="K236" s="8"/>
      <c r="L236" s="8">
        <f>L237</f>
        <v>30000</v>
      </c>
      <c r="M236" s="54"/>
      <c r="N236" s="54"/>
      <c r="O236" s="54"/>
      <c r="P236" s="54"/>
      <c r="Q236" s="54"/>
      <c r="R236" s="54"/>
    </row>
    <row r="237" spans="1:18" s="13" customFormat="1" ht="27" customHeight="1">
      <c r="A237" s="39" t="s">
        <v>361</v>
      </c>
      <c r="B237" s="18" t="s">
        <v>45</v>
      </c>
      <c r="C237" s="18" t="s">
        <v>7</v>
      </c>
      <c r="D237" s="18" t="s">
        <v>91</v>
      </c>
      <c r="E237" s="28" t="s">
        <v>319</v>
      </c>
      <c r="F237" s="23"/>
      <c r="G237" s="9" t="e">
        <f t="shared" si="29"/>
        <v>#REF!</v>
      </c>
      <c r="H237" s="9" t="e">
        <f t="shared" si="29"/>
        <v>#REF!</v>
      </c>
      <c r="I237" s="9">
        <f t="shared" si="29"/>
        <v>30000</v>
      </c>
      <c r="J237" s="9"/>
      <c r="K237" s="9"/>
      <c r="L237" s="9">
        <f>L238</f>
        <v>30000</v>
      </c>
      <c r="M237" s="54"/>
      <c r="N237" s="54"/>
      <c r="O237" s="54"/>
      <c r="P237" s="54"/>
      <c r="Q237" s="54"/>
      <c r="R237" s="54"/>
    </row>
    <row r="238" spans="1:18" s="13" customFormat="1" ht="22.5">
      <c r="A238" s="3" t="s">
        <v>320</v>
      </c>
      <c r="B238" s="18" t="s">
        <v>45</v>
      </c>
      <c r="C238" s="18" t="s">
        <v>7</v>
      </c>
      <c r="D238" s="18" t="s">
        <v>91</v>
      </c>
      <c r="E238" s="28" t="s">
        <v>321</v>
      </c>
      <c r="F238" s="23"/>
      <c r="G238" s="9" t="e">
        <f>G242+G239</f>
        <v>#REF!</v>
      </c>
      <c r="H238" s="9" t="e">
        <f>H242+H239</f>
        <v>#REF!</v>
      </c>
      <c r="I238" s="9">
        <f>I239</f>
        <v>30000</v>
      </c>
      <c r="J238" s="9"/>
      <c r="K238" s="9"/>
      <c r="L238" s="9">
        <f>L239</f>
        <v>30000</v>
      </c>
      <c r="M238" s="54"/>
      <c r="N238" s="54"/>
      <c r="O238" s="54"/>
      <c r="P238" s="54"/>
      <c r="Q238" s="54"/>
      <c r="R238" s="54"/>
    </row>
    <row r="239" spans="1:18" s="13" customFormat="1" ht="12.75">
      <c r="A239" s="3" t="s">
        <v>230</v>
      </c>
      <c r="B239" s="18" t="s">
        <v>45</v>
      </c>
      <c r="C239" s="18" t="s">
        <v>7</v>
      </c>
      <c r="D239" s="18" t="s">
        <v>91</v>
      </c>
      <c r="E239" s="28" t="s">
        <v>322</v>
      </c>
      <c r="F239" s="23"/>
      <c r="G239" s="9">
        <f aca="true" t="shared" si="30" ref="G239:I240">G240</f>
        <v>0</v>
      </c>
      <c r="H239" s="9">
        <f t="shared" si="30"/>
        <v>0</v>
      </c>
      <c r="I239" s="9">
        <f t="shared" si="30"/>
        <v>30000</v>
      </c>
      <c r="J239" s="9"/>
      <c r="K239" s="9"/>
      <c r="L239" s="9">
        <f>L240</f>
        <v>30000</v>
      </c>
      <c r="M239" s="54"/>
      <c r="N239" s="54"/>
      <c r="O239" s="54"/>
      <c r="P239" s="54"/>
      <c r="Q239" s="54"/>
      <c r="R239" s="54"/>
    </row>
    <row r="240" spans="1:18" s="13" customFormat="1" ht="12.75">
      <c r="A240" s="3" t="s">
        <v>58</v>
      </c>
      <c r="B240" s="18" t="s">
        <v>45</v>
      </c>
      <c r="C240" s="18" t="s">
        <v>7</v>
      </c>
      <c r="D240" s="18" t="s">
        <v>91</v>
      </c>
      <c r="E240" s="28" t="s">
        <v>322</v>
      </c>
      <c r="F240" s="23" t="s">
        <v>59</v>
      </c>
      <c r="G240" s="9">
        <f t="shared" si="30"/>
        <v>0</v>
      </c>
      <c r="H240" s="9">
        <f t="shared" si="30"/>
        <v>0</v>
      </c>
      <c r="I240" s="9">
        <f t="shared" si="30"/>
        <v>30000</v>
      </c>
      <c r="J240" s="9"/>
      <c r="K240" s="9"/>
      <c r="L240" s="9">
        <f>L241</f>
        <v>30000</v>
      </c>
      <c r="M240" s="54"/>
      <c r="N240" s="54"/>
      <c r="O240" s="54"/>
      <c r="P240" s="54"/>
      <c r="Q240" s="54"/>
      <c r="R240" s="54"/>
    </row>
    <row r="241" spans="1:18" s="13" customFormat="1" ht="33.75">
      <c r="A241" s="3" t="s">
        <v>342</v>
      </c>
      <c r="B241" s="18" t="s">
        <v>45</v>
      </c>
      <c r="C241" s="18" t="s">
        <v>7</v>
      </c>
      <c r="D241" s="18" t="s">
        <v>91</v>
      </c>
      <c r="E241" s="28" t="s">
        <v>322</v>
      </c>
      <c r="F241" s="23" t="s">
        <v>99</v>
      </c>
      <c r="G241" s="9"/>
      <c r="H241" s="9"/>
      <c r="I241" s="9">
        <f>'[4]1'!$I$234</f>
        <v>30000</v>
      </c>
      <c r="J241" s="9"/>
      <c r="K241" s="9"/>
      <c r="L241" s="9">
        <f>'[4]1'!$L$234</f>
        <v>30000</v>
      </c>
      <c r="M241" s="54"/>
      <c r="N241" s="54"/>
      <c r="O241" s="54"/>
      <c r="P241" s="54"/>
      <c r="Q241" s="54"/>
      <c r="R241" s="54"/>
    </row>
    <row r="242" spans="1:12" ht="12.75">
      <c r="A242" s="32" t="s">
        <v>3</v>
      </c>
      <c r="B242" s="24" t="s">
        <v>45</v>
      </c>
      <c r="C242" s="16" t="s">
        <v>8</v>
      </c>
      <c r="D242" s="74"/>
      <c r="E242" s="27"/>
      <c r="F242" s="22"/>
      <c r="G242" s="8" t="e">
        <f>G316+G308+G243</f>
        <v>#REF!</v>
      </c>
      <c r="H242" s="8" t="e">
        <f>H316+H308+H243</f>
        <v>#REF!</v>
      </c>
      <c r="I242" s="8">
        <f>I316+I308+I243</f>
        <v>4825390</v>
      </c>
      <c r="J242" s="8"/>
      <c r="K242" s="8"/>
      <c r="L242" s="8">
        <f>L316+L308+L243</f>
        <v>4880490</v>
      </c>
    </row>
    <row r="243" spans="1:12" ht="12.75">
      <c r="A243" s="32" t="s">
        <v>24</v>
      </c>
      <c r="B243" s="16" t="s">
        <v>45</v>
      </c>
      <c r="C243" s="16" t="s">
        <v>8</v>
      </c>
      <c r="D243" s="16" t="s">
        <v>5</v>
      </c>
      <c r="E243" s="71"/>
      <c r="F243" s="25"/>
      <c r="G243" s="8" t="e">
        <f>G244+G271+G280</f>
        <v>#REF!</v>
      </c>
      <c r="H243" s="8" t="e">
        <f>H244+H264+H271+H280</f>
        <v>#REF!</v>
      </c>
      <c r="I243" s="8">
        <f>I244+I264+I271+I278+I284+I290+I303</f>
        <v>497000</v>
      </c>
      <c r="J243" s="8"/>
      <c r="K243" s="8"/>
      <c r="L243" s="8">
        <f>L244+L264+L271+L278+L284+L290+L303</f>
        <v>497000</v>
      </c>
    </row>
    <row r="244" spans="1:12" ht="22.5">
      <c r="A244" s="3" t="s">
        <v>362</v>
      </c>
      <c r="B244" s="18" t="s">
        <v>45</v>
      </c>
      <c r="C244" s="18" t="s">
        <v>8</v>
      </c>
      <c r="D244" s="18" t="s">
        <v>5</v>
      </c>
      <c r="E244" s="26" t="s">
        <v>233</v>
      </c>
      <c r="F244" s="23"/>
      <c r="G244" s="9"/>
      <c r="H244" s="9"/>
      <c r="I244" s="9">
        <f>I246</f>
        <v>223000</v>
      </c>
      <c r="J244" s="9"/>
      <c r="K244" s="9"/>
      <c r="L244" s="9">
        <f>L246</f>
        <v>223000</v>
      </c>
    </row>
    <row r="245" spans="1:12" ht="12.75">
      <c r="A245" s="3" t="s">
        <v>232</v>
      </c>
      <c r="B245" s="18" t="s">
        <v>45</v>
      </c>
      <c r="C245" s="18" t="s">
        <v>8</v>
      </c>
      <c r="D245" s="18" t="s">
        <v>5</v>
      </c>
      <c r="E245" s="47" t="s">
        <v>231</v>
      </c>
      <c r="F245" s="23"/>
      <c r="G245" s="9"/>
      <c r="H245" s="9"/>
      <c r="I245" s="9">
        <f>I246</f>
        <v>223000</v>
      </c>
      <c r="J245" s="9"/>
      <c r="K245" s="9"/>
      <c r="L245" s="9">
        <f>L246</f>
        <v>223000</v>
      </c>
    </row>
    <row r="246" spans="1:12" ht="12.75">
      <c r="A246" s="3" t="s">
        <v>234</v>
      </c>
      <c r="B246" s="18" t="s">
        <v>45</v>
      </c>
      <c r="C246" s="18" t="s">
        <v>8</v>
      </c>
      <c r="D246" s="18" t="s">
        <v>5</v>
      </c>
      <c r="E246" s="47" t="s">
        <v>235</v>
      </c>
      <c r="F246" s="23"/>
      <c r="G246" s="9"/>
      <c r="H246" s="9"/>
      <c r="I246" s="9">
        <f>I247</f>
        <v>223000</v>
      </c>
      <c r="J246" s="9"/>
      <c r="K246" s="9"/>
      <c r="L246" s="9">
        <f>L247</f>
        <v>223000</v>
      </c>
    </row>
    <row r="247" spans="1:12" ht="14.25" customHeight="1">
      <c r="A247" s="31" t="s">
        <v>309</v>
      </c>
      <c r="B247" s="18" t="s">
        <v>45</v>
      </c>
      <c r="C247" s="18" t="s">
        <v>8</v>
      </c>
      <c r="D247" s="18" t="s">
        <v>5</v>
      </c>
      <c r="E247" s="47" t="s">
        <v>235</v>
      </c>
      <c r="F247" s="23" t="s">
        <v>53</v>
      </c>
      <c r="G247" s="9">
        <f>G248</f>
        <v>0</v>
      </c>
      <c r="H247" s="9">
        <f>H248</f>
        <v>0</v>
      </c>
      <c r="I247" s="9">
        <f>I248</f>
        <v>223000</v>
      </c>
      <c r="J247" s="9"/>
      <c r="K247" s="9"/>
      <c r="L247" s="9">
        <f>L248</f>
        <v>223000</v>
      </c>
    </row>
    <row r="248" spans="1:12" ht="25.5" customHeight="1">
      <c r="A248" s="31" t="s">
        <v>310</v>
      </c>
      <c r="B248" s="18" t="s">
        <v>45</v>
      </c>
      <c r="C248" s="18" t="s">
        <v>8</v>
      </c>
      <c r="D248" s="18" t="s">
        <v>5</v>
      </c>
      <c r="E248" s="47" t="s">
        <v>235</v>
      </c>
      <c r="F248" s="23" t="s">
        <v>55</v>
      </c>
      <c r="G248" s="9">
        <f>G249</f>
        <v>0</v>
      </c>
      <c r="H248" s="9">
        <f>H249</f>
        <v>0</v>
      </c>
      <c r="I248" s="9">
        <f>'[4]1'!$I$244</f>
        <v>223000</v>
      </c>
      <c r="J248" s="9"/>
      <c r="K248" s="9"/>
      <c r="L248" s="9">
        <f>'[4]1'!$L$244</f>
        <v>223000</v>
      </c>
    </row>
    <row r="249" spans="1:12" ht="22.5" customHeight="1" hidden="1">
      <c r="A249" s="3" t="s">
        <v>56</v>
      </c>
      <c r="B249" s="18" t="s">
        <v>45</v>
      </c>
      <c r="C249" s="18" t="s">
        <v>8</v>
      </c>
      <c r="D249" s="18" t="s">
        <v>5</v>
      </c>
      <c r="E249" s="47" t="s">
        <v>149</v>
      </c>
      <c r="F249" s="23" t="s">
        <v>57</v>
      </c>
      <c r="G249" s="9"/>
      <c r="H249" s="9"/>
      <c r="I249" s="9">
        <f>121500+175000+166252+200000</f>
        <v>662752</v>
      </c>
      <c r="J249" s="9"/>
      <c r="K249" s="9"/>
      <c r="L249" s="9">
        <f>121500+175000+166252+200000</f>
        <v>662752</v>
      </c>
    </row>
    <row r="250" spans="1:12" ht="12.75" customHeight="1" hidden="1">
      <c r="A250" s="3"/>
      <c r="B250" s="18"/>
      <c r="C250" s="19"/>
      <c r="D250" s="19"/>
      <c r="E250" s="26"/>
      <c r="F250" s="20" t="s">
        <v>59</v>
      </c>
      <c r="G250" s="9">
        <f>G251</f>
        <v>0</v>
      </c>
      <c r="H250" s="9">
        <f>H251</f>
        <v>0</v>
      </c>
      <c r="I250" s="9">
        <f>I251</f>
        <v>0</v>
      </c>
      <c r="J250" s="9"/>
      <c r="K250" s="9"/>
      <c r="L250" s="9">
        <f>L251</f>
        <v>0</v>
      </c>
    </row>
    <row r="251" spans="1:12" ht="22.5" customHeight="1" hidden="1">
      <c r="A251" s="3"/>
      <c r="B251" s="18"/>
      <c r="C251" s="19"/>
      <c r="D251" s="19"/>
      <c r="E251" s="26"/>
      <c r="F251" s="20" t="s">
        <v>99</v>
      </c>
      <c r="G251" s="9"/>
      <c r="H251" s="9"/>
      <c r="I251" s="9"/>
      <c r="J251" s="9"/>
      <c r="K251" s="9"/>
      <c r="L251" s="9"/>
    </row>
    <row r="252" spans="1:12" ht="14.25" customHeight="1" hidden="1">
      <c r="A252" s="35"/>
      <c r="B252" s="18" t="s">
        <v>45</v>
      </c>
      <c r="C252" s="19" t="s">
        <v>8</v>
      </c>
      <c r="D252" s="19" t="s">
        <v>5</v>
      </c>
      <c r="E252" s="37"/>
      <c r="F252" s="20"/>
      <c r="G252" s="9">
        <f>G262+G259</f>
        <v>0</v>
      </c>
      <c r="H252" s="9">
        <f>H262+H259+H254</f>
        <v>0</v>
      </c>
      <c r="I252" s="9">
        <f>I262+I259+I254</f>
        <v>0</v>
      </c>
      <c r="J252" s="9"/>
      <c r="K252" s="9"/>
      <c r="L252" s="9">
        <f>L262+L259+L254</f>
        <v>0</v>
      </c>
    </row>
    <row r="253" spans="1:12" ht="14.25" customHeight="1" hidden="1">
      <c r="A253" s="31"/>
      <c r="B253" s="18" t="s">
        <v>45</v>
      </c>
      <c r="C253" s="19" t="s">
        <v>8</v>
      </c>
      <c r="D253" s="19" t="s">
        <v>5</v>
      </c>
      <c r="E253" s="37"/>
      <c r="F253" s="20" t="s">
        <v>51</v>
      </c>
      <c r="G253" s="9">
        <f>G254</f>
        <v>0</v>
      </c>
      <c r="H253" s="9">
        <f>H254</f>
        <v>0</v>
      </c>
      <c r="I253" s="9">
        <f>I254</f>
        <v>0</v>
      </c>
      <c r="J253" s="9"/>
      <c r="K253" s="9"/>
      <c r="L253" s="9">
        <f>L254</f>
        <v>0</v>
      </c>
    </row>
    <row r="254" spans="1:12" ht="14.25" customHeight="1" hidden="1">
      <c r="A254" s="31"/>
      <c r="B254" s="18" t="s">
        <v>45</v>
      </c>
      <c r="C254" s="19" t="s">
        <v>8</v>
      </c>
      <c r="D254" s="19" t="s">
        <v>5</v>
      </c>
      <c r="E254" s="37"/>
      <c r="F254" s="20" t="s">
        <v>80</v>
      </c>
      <c r="G254" s="9">
        <f>G255+G256</f>
        <v>0</v>
      </c>
      <c r="H254" s="9">
        <f>H255+H256</f>
        <v>0</v>
      </c>
      <c r="I254" s="9">
        <f>I255+I256</f>
        <v>0</v>
      </c>
      <c r="J254" s="9"/>
      <c r="K254" s="9"/>
      <c r="L254" s="9">
        <f>L255+L256</f>
        <v>0</v>
      </c>
    </row>
    <row r="255" spans="1:12" ht="14.25" customHeight="1" hidden="1">
      <c r="A255" s="41"/>
      <c r="B255" s="18" t="s">
        <v>45</v>
      </c>
      <c r="C255" s="19" t="s">
        <v>8</v>
      </c>
      <c r="D255" s="19" t="s">
        <v>5</v>
      </c>
      <c r="E255" s="37"/>
      <c r="F255" s="20" t="s">
        <v>81</v>
      </c>
      <c r="G255" s="9"/>
      <c r="H255" s="9"/>
      <c r="I255" s="9">
        <v>0</v>
      </c>
      <c r="J255" s="9"/>
      <c r="K255" s="9"/>
      <c r="L255" s="9">
        <v>0</v>
      </c>
    </row>
    <row r="256" spans="1:12" ht="13.5" customHeight="1" hidden="1">
      <c r="A256" s="42"/>
      <c r="B256" s="18" t="s">
        <v>45</v>
      </c>
      <c r="C256" s="19" t="s">
        <v>8</v>
      </c>
      <c r="D256" s="19" t="s">
        <v>5</v>
      </c>
      <c r="E256" s="37"/>
      <c r="F256" s="20" t="s">
        <v>83</v>
      </c>
      <c r="G256" s="9"/>
      <c r="H256" s="9"/>
      <c r="I256" s="9">
        <v>0</v>
      </c>
      <c r="J256" s="9"/>
      <c r="K256" s="9"/>
      <c r="L256" s="9">
        <v>0</v>
      </c>
    </row>
    <row r="257" spans="1:12" ht="12.75" customHeight="1" hidden="1">
      <c r="A257" s="35"/>
      <c r="B257" s="18"/>
      <c r="C257" s="19"/>
      <c r="D257" s="19"/>
      <c r="E257" s="37"/>
      <c r="F257" s="20"/>
      <c r="G257" s="9"/>
      <c r="H257" s="9"/>
      <c r="I257" s="9"/>
      <c r="J257" s="9"/>
      <c r="K257" s="9"/>
      <c r="L257" s="9"/>
    </row>
    <row r="258" spans="1:12" ht="12.75" customHeight="1" hidden="1">
      <c r="A258" s="35"/>
      <c r="B258" s="18"/>
      <c r="C258" s="19"/>
      <c r="D258" s="19"/>
      <c r="E258" s="46"/>
      <c r="F258" s="20"/>
      <c r="G258" s="9"/>
      <c r="H258" s="9"/>
      <c r="I258" s="9"/>
      <c r="J258" s="9"/>
      <c r="K258" s="9"/>
      <c r="L258" s="9"/>
    </row>
    <row r="259" spans="1:12" ht="12.75" customHeight="1" hidden="1">
      <c r="A259" s="31" t="s">
        <v>130</v>
      </c>
      <c r="B259" s="18" t="s">
        <v>45</v>
      </c>
      <c r="C259" s="19" t="s">
        <v>8</v>
      </c>
      <c r="D259" s="19" t="s">
        <v>5</v>
      </c>
      <c r="E259" s="37" t="s">
        <v>176</v>
      </c>
      <c r="F259" s="20" t="s">
        <v>53</v>
      </c>
      <c r="G259" s="9">
        <f aca="true" t="shared" si="31" ref="G259:I260">G260</f>
        <v>0</v>
      </c>
      <c r="H259" s="9">
        <f t="shared" si="31"/>
        <v>0</v>
      </c>
      <c r="I259" s="9">
        <f t="shared" si="31"/>
        <v>0</v>
      </c>
      <c r="J259" s="9"/>
      <c r="K259" s="9"/>
      <c r="L259" s="9">
        <f>L260</f>
        <v>0</v>
      </c>
    </row>
    <row r="260" spans="1:12" ht="22.5" customHeight="1" hidden="1">
      <c r="A260" s="3" t="s">
        <v>54</v>
      </c>
      <c r="B260" s="18" t="s">
        <v>45</v>
      </c>
      <c r="C260" s="19" t="s">
        <v>8</v>
      </c>
      <c r="D260" s="19" t="s">
        <v>5</v>
      </c>
      <c r="E260" s="37" t="s">
        <v>176</v>
      </c>
      <c r="F260" s="20" t="s">
        <v>55</v>
      </c>
      <c r="G260" s="9">
        <f t="shared" si="31"/>
        <v>0</v>
      </c>
      <c r="H260" s="9">
        <f t="shared" si="31"/>
        <v>0</v>
      </c>
      <c r="I260" s="9">
        <f t="shared" si="31"/>
        <v>0</v>
      </c>
      <c r="J260" s="9"/>
      <c r="K260" s="9"/>
      <c r="L260" s="9">
        <f>L261</f>
        <v>0</v>
      </c>
    </row>
    <row r="261" spans="1:12" ht="22.5" customHeight="1" hidden="1">
      <c r="A261" s="3" t="s">
        <v>56</v>
      </c>
      <c r="B261" s="18" t="s">
        <v>45</v>
      </c>
      <c r="C261" s="19" t="s">
        <v>8</v>
      </c>
      <c r="D261" s="19" t="s">
        <v>5</v>
      </c>
      <c r="E261" s="37" t="s">
        <v>176</v>
      </c>
      <c r="F261" s="20" t="s">
        <v>57</v>
      </c>
      <c r="G261" s="9"/>
      <c r="H261" s="9"/>
      <c r="I261" s="9"/>
      <c r="J261" s="9"/>
      <c r="K261" s="9"/>
      <c r="L261" s="9"/>
    </row>
    <row r="262" spans="1:12" ht="12.75" customHeight="1" hidden="1">
      <c r="A262" s="3" t="s">
        <v>58</v>
      </c>
      <c r="B262" s="18" t="s">
        <v>45</v>
      </c>
      <c r="C262" s="19" t="s">
        <v>8</v>
      </c>
      <c r="D262" s="19" t="s">
        <v>5</v>
      </c>
      <c r="E262" s="26" t="s">
        <v>36</v>
      </c>
      <c r="F262" s="20" t="s">
        <v>59</v>
      </c>
      <c r="G262" s="9">
        <f>G263</f>
        <v>0</v>
      </c>
      <c r="H262" s="9">
        <f>H263</f>
        <v>0</v>
      </c>
      <c r="I262" s="9">
        <f>I263</f>
        <v>0</v>
      </c>
      <c r="J262" s="9"/>
      <c r="K262" s="9"/>
      <c r="L262" s="9">
        <f>L263</f>
        <v>0</v>
      </c>
    </row>
    <row r="263" spans="1:12" ht="37.5" customHeight="1" hidden="1">
      <c r="A263" s="3" t="s">
        <v>100</v>
      </c>
      <c r="B263" s="18" t="s">
        <v>45</v>
      </c>
      <c r="C263" s="19" t="s">
        <v>8</v>
      </c>
      <c r="D263" s="19" t="s">
        <v>5</v>
      </c>
      <c r="E263" s="26" t="s">
        <v>36</v>
      </c>
      <c r="F263" s="20" t="s">
        <v>99</v>
      </c>
      <c r="G263" s="9"/>
      <c r="H263" s="9"/>
      <c r="I263" s="9"/>
      <c r="J263" s="9"/>
      <c r="K263" s="9"/>
      <c r="L263" s="9"/>
    </row>
    <row r="264" spans="1:12" ht="12.75" customHeight="1" hidden="1">
      <c r="A264" s="3" t="s">
        <v>136</v>
      </c>
      <c r="B264" s="18" t="s">
        <v>45</v>
      </c>
      <c r="C264" s="19" t="s">
        <v>8</v>
      </c>
      <c r="D264" s="19" t="s">
        <v>5</v>
      </c>
      <c r="E264" s="26"/>
      <c r="F264" s="20"/>
      <c r="G264" s="9"/>
      <c r="H264" s="9">
        <f>H265</f>
        <v>0</v>
      </c>
      <c r="I264" s="9">
        <f>I265</f>
        <v>0</v>
      </c>
      <c r="J264" s="9"/>
      <c r="K264" s="9"/>
      <c r="L264" s="9">
        <f>L265</f>
        <v>0</v>
      </c>
    </row>
    <row r="265" spans="1:12" ht="33.75" customHeight="1" hidden="1">
      <c r="A265" s="3" t="s">
        <v>137</v>
      </c>
      <c r="B265" s="18" t="s">
        <v>45</v>
      </c>
      <c r="C265" s="19" t="s">
        <v>8</v>
      </c>
      <c r="D265" s="19" t="s">
        <v>5</v>
      </c>
      <c r="E265" s="26"/>
      <c r="F265" s="20"/>
      <c r="G265" s="9"/>
      <c r="H265" s="9">
        <f>H266+H269</f>
        <v>0</v>
      </c>
      <c r="I265" s="9">
        <f>I266+I269</f>
        <v>0</v>
      </c>
      <c r="J265" s="9"/>
      <c r="K265" s="9"/>
      <c r="L265" s="9">
        <f>L266+L269</f>
        <v>0</v>
      </c>
    </row>
    <row r="266" spans="1:12" ht="22.5" customHeight="1" hidden="1">
      <c r="A266" s="3" t="s">
        <v>52</v>
      </c>
      <c r="B266" s="18" t="s">
        <v>45</v>
      </c>
      <c r="C266" s="19" t="s">
        <v>8</v>
      </c>
      <c r="D266" s="19" t="s">
        <v>5</v>
      </c>
      <c r="E266" s="26"/>
      <c r="F266" s="20" t="s">
        <v>53</v>
      </c>
      <c r="G266" s="9"/>
      <c r="H266" s="9">
        <f>H267</f>
        <v>0</v>
      </c>
      <c r="I266" s="9">
        <f>I267</f>
        <v>0</v>
      </c>
      <c r="J266" s="9"/>
      <c r="K266" s="9"/>
      <c r="L266" s="9">
        <f>L267</f>
        <v>0</v>
      </c>
    </row>
    <row r="267" spans="1:12" ht="22.5" customHeight="1" hidden="1">
      <c r="A267" s="3" t="s">
        <v>54</v>
      </c>
      <c r="B267" s="18" t="s">
        <v>45</v>
      </c>
      <c r="C267" s="19" t="s">
        <v>8</v>
      </c>
      <c r="D267" s="19" t="s">
        <v>5</v>
      </c>
      <c r="E267" s="26"/>
      <c r="F267" s="20" t="s">
        <v>55</v>
      </c>
      <c r="G267" s="9"/>
      <c r="H267" s="9">
        <f>H268</f>
        <v>0</v>
      </c>
      <c r="I267" s="9">
        <f>I268</f>
        <v>0</v>
      </c>
      <c r="J267" s="9"/>
      <c r="K267" s="9"/>
      <c r="L267" s="9">
        <f>L268</f>
        <v>0</v>
      </c>
    </row>
    <row r="268" spans="1:12" ht="22.5" customHeight="1" hidden="1">
      <c r="A268" s="3" t="s">
        <v>67</v>
      </c>
      <c r="B268" s="18" t="s">
        <v>45</v>
      </c>
      <c r="C268" s="19" t="s">
        <v>8</v>
      </c>
      <c r="D268" s="19" t="s">
        <v>5</v>
      </c>
      <c r="E268" s="26"/>
      <c r="F268" s="20" t="s">
        <v>57</v>
      </c>
      <c r="G268" s="9"/>
      <c r="H268" s="9"/>
      <c r="I268" s="9"/>
      <c r="J268" s="9"/>
      <c r="K268" s="9"/>
      <c r="L268" s="9"/>
    </row>
    <row r="269" spans="1:12" ht="12.75" customHeight="1" hidden="1">
      <c r="A269" s="3" t="s">
        <v>58</v>
      </c>
      <c r="B269" s="18" t="s">
        <v>45</v>
      </c>
      <c r="C269" s="19" t="s">
        <v>8</v>
      </c>
      <c r="D269" s="19" t="s">
        <v>5</v>
      </c>
      <c r="E269" s="26"/>
      <c r="F269" s="20" t="s">
        <v>59</v>
      </c>
      <c r="G269" s="9"/>
      <c r="H269" s="9">
        <f>H270</f>
        <v>0</v>
      </c>
      <c r="I269" s="9">
        <f>I270</f>
        <v>0</v>
      </c>
      <c r="J269" s="9"/>
      <c r="K269" s="9"/>
      <c r="L269" s="9">
        <f>L270</f>
        <v>0</v>
      </c>
    </row>
    <row r="270" spans="1:12" ht="33.75" customHeight="1" hidden="1">
      <c r="A270" s="3" t="s">
        <v>100</v>
      </c>
      <c r="B270" s="18" t="s">
        <v>45</v>
      </c>
      <c r="C270" s="19" t="s">
        <v>8</v>
      </c>
      <c r="D270" s="19" t="s">
        <v>5</v>
      </c>
      <c r="E270" s="26"/>
      <c r="F270" s="20" t="s">
        <v>99</v>
      </c>
      <c r="G270" s="9"/>
      <c r="H270" s="9"/>
      <c r="I270" s="9"/>
      <c r="J270" s="9"/>
      <c r="K270" s="9"/>
      <c r="L270" s="9"/>
    </row>
    <row r="271" spans="1:12" ht="13.5" customHeight="1" hidden="1">
      <c r="A271" s="3" t="s">
        <v>48</v>
      </c>
      <c r="B271" s="18" t="s">
        <v>45</v>
      </c>
      <c r="C271" s="19" t="s">
        <v>8</v>
      </c>
      <c r="D271" s="19" t="s">
        <v>5</v>
      </c>
      <c r="E271" s="26"/>
      <c r="F271" s="20"/>
      <c r="G271" s="9" t="e">
        <f>G272</f>
        <v>#REF!</v>
      </c>
      <c r="H271" s="9" t="e">
        <f>H272</f>
        <v>#REF!</v>
      </c>
      <c r="I271" s="9">
        <v>0</v>
      </c>
      <c r="J271" s="9"/>
      <c r="K271" s="9"/>
      <c r="L271" s="9">
        <v>0</v>
      </c>
    </row>
    <row r="272" spans="1:12" ht="12.75" customHeight="1" hidden="1">
      <c r="A272" s="3" t="s">
        <v>118</v>
      </c>
      <c r="B272" s="18" t="s">
        <v>45</v>
      </c>
      <c r="C272" s="19" t="s">
        <v>8</v>
      </c>
      <c r="D272" s="19" t="s">
        <v>5</v>
      </c>
      <c r="E272" s="26"/>
      <c r="F272" s="20"/>
      <c r="G272" s="9" t="e">
        <f>G277+G273</f>
        <v>#REF!</v>
      </c>
      <c r="H272" s="9" t="e">
        <f>H277+H273</f>
        <v>#REF!</v>
      </c>
      <c r="I272" s="9">
        <v>0</v>
      </c>
      <c r="J272" s="9"/>
      <c r="K272" s="9"/>
      <c r="L272" s="9">
        <v>0</v>
      </c>
    </row>
    <row r="273" spans="1:12" ht="22.5" customHeight="1" hidden="1">
      <c r="A273" s="3" t="s">
        <v>52</v>
      </c>
      <c r="B273" s="18" t="s">
        <v>45</v>
      </c>
      <c r="C273" s="19" t="s">
        <v>8</v>
      </c>
      <c r="D273" s="19" t="s">
        <v>5</v>
      </c>
      <c r="E273" s="26"/>
      <c r="F273" s="20" t="s">
        <v>53</v>
      </c>
      <c r="G273" s="9">
        <f>G274</f>
        <v>0</v>
      </c>
      <c r="H273" s="9">
        <f>H274</f>
        <v>0</v>
      </c>
      <c r="I273" s="9">
        <f>I274</f>
        <v>0</v>
      </c>
      <c r="J273" s="9"/>
      <c r="K273" s="9"/>
      <c r="L273" s="9">
        <f>L274</f>
        <v>0</v>
      </c>
    </row>
    <row r="274" spans="1:12" ht="22.5" customHeight="1" hidden="1">
      <c r="A274" s="3" t="s">
        <v>54</v>
      </c>
      <c r="B274" s="18" t="s">
        <v>45</v>
      </c>
      <c r="C274" s="19" t="s">
        <v>8</v>
      </c>
      <c r="D274" s="19" t="s">
        <v>5</v>
      </c>
      <c r="E274" s="26"/>
      <c r="F274" s="20" t="s">
        <v>55</v>
      </c>
      <c r="G274" s="9">
        <f>G276+G275</f>
        <v>0</v>
      </c>
      <c r="H274" s="9">
        <f>H276+H275</f>
        <v>0</v>
      </c>
      <c r="I274" s="9">
        <f>I276+I275</f>
        <v>0</v>
      </c>
      <c r="J274" s="9"/>
      <c r="K274" s="9"/>
      <c r="L274" s="9">
        <f>L276+L275</f>
        <v>0</v>
      </c>
    </row>
    <row r="275" spans="1:12" ht="25.5" customHeight="1" hidden="1">
      <c r="A275" s="3" t="s">
        <v>79</v>
      </c>
      <c r="B275" s="18" t="s">
        <v>45</v>
      </c>
      <c r="C275" s="19" t="s">
        <v>8</v>
      </c>
      <c r="D275" s="19" t="s">
        <v>5</v>
      </c>
      <c r="E275" s="26"/>
      <c r="F275" s="20" t="s">
        <v>78</v>
      </c>
      <c r="G275" s="9"/>
      <c r="H275" s="9"/>
      <c r="I275" s="9"/>
      <c r="J275" s="9"/>
      <c r="K275" s="9"/>
      <c r="L275" s="9"/>
    </row>
    <row r="276" spans="1:12" ht="22.5" customHeight="1" hidden="1">
      <c r="A276" s="3" t="s">
        <v>67</v>
      </c>
      <c r="B276" s="18" t="s">
        <v>45</v>
      </c>
      <c r="C276" s="19" t="s">
        <v>8</v>
      </c>
      <c r="D276" s="19" t="s">
        <v>5</v>
      </c>
      <c r="E276" s="26"/>
      <c r="F276" s="20" t="s">
        <v>57</v>
      </c>
      <c r="G276" s="9"/>
      <c r="H276" s="9"/>
      <c r="I276" s="9"/>
      <c r="J276" s="9"/>
      <c r="K276" s="9"/>
      <c r="L276" s="9"/>
    </row>
    <row r="277" spans="1:12" ht="12.75" customHeight="1" hidden="1">
      <c r="A277" s="3" t="s">
        <v>58</v>
      </c>
      <c r="B277" s="18" t="s">
        <v>45</v>
      </c>
      <c r="C277" s="19" t="s">
        <v>8</v>
      </c>
      <c r="D277" s="19" t="s">
        <v>5</v>
      </c>
      <c r="E277" s="26"/>
      <c r="F277" s="20" t="s">
        <v>59</v>
      </c>
      <c r="G277" s="9" t="e">
        <f>G279</f>
        <v>#REF!</v>
      </c>
      <c r="H277" s="9" t="e">
        <f>H279</f>
        <v>#REF!</v>
      </c>
      <c r="I277" s="9">
        <v>0</v>
      </c>
      <c r="J277" s="9"/>
      <c r="K277" s="9"/>
      <c r="L277" s="9">
        <v>0</v>
      </c>
    </row>
    <row r="278" spans="1:12" ht="34.5" customHeight="1" hidden="1">
      <c r="A278" s="3" t="s">
        <v>203</v>
      </c>
      <c r="B278" s="18" t="s">
        <v>45</v>
      </c>
      <c r="C278" s="19" t="s">
        <v>8</v>
      </c>
      <c r="D278" s="18" t="s">
        <v>5</v>
      </c>
      <c r="E278" s="37" t="s">
        <v>158</v>
      </c>
      <c r="F278" s="20"/>
      <c r="G278" s="9"/>
      <c r="H278" s="9"/>
      <c r="I278" s="9">
        <f>I279</f>
        <v>0</v>
      </c>
      <c r="J278" s="9"/>
      <c r="K278" s="9"/>
      <c r="L278" s="9">
        <f>L279</f>
        <v>0</v>
      </c>
    </row>
    <row r="279" spans="1:12" ht="33.75" customHeight="1" hidden="1">
      <c r="A279" s="39" t="s">
        <v>204</v>
      </c>
      <c r="B279" s="18" t="s">
        <v>45</v>
      </c>
      <c r="C279" s="19" t="s">
        <v>8</v>
      </c>
      <c r="D279" s="19" t="s">
        <v>5</v>
      </c>
      <c r="E279" s="26" t="s">
        <v>172</v>
      </c>
      <c r="F279" s="20"/>
      <c r="G279" s="9" t="e">
        <f>#REF!</f>
        <v>#REF!</v>
      </c>
      <c r="H279" s="9" t="e">
        <f>#REF!</f>
        <v>#REF!</v>
      </c>
      <c r="I279" s="9">
        <f>I280</f>
        <v>0</v>
      </c>
      <c r="J279" s="9"/>
      <c r="K279" s="9"/>
      <c r="L279" s="9">
        <f>L280</f>
        <v>0</v>
      </c>
    </row>
    <row r="280" spans="1:12" ht="12.75" customHeight="1" hidden="1">
      <c r="A280" s="35" t="s">
        <v>58</v>
      </c>
      <c r="B280" s="18" t="s">
        <v>45</v>
      </c>
      <c r="C280" s="19" t="s">
        <v>8</v>
      </c>
      <c r="D280" s="19" t="s">
        <v>5</v>
      </c>
      <c r="E280" s="26" t="s">
        <v>172</v>
      </c>
      <c r="F280" s="20" t="s">
        <v>59</v>
      </c>
      <c r="G280" s="9">
        <f>G281</f>
        <v>0</v>
      </c>
      <c r="H280" s="9">
        <f>H281</f>
        <v>0</v>
      </c>
      <c r="I280" s="9">
        <f>I281</f>
        <v>0</v>
      </c>
      <c r="J280" s="9"/>
      <c r="K280" s="9"/>
      <c r="L280" s="9">
        <f>L281</f>
        <v>0</v>
      </c>
    </row>
    <row r="281" spans="1:12" ht="22.5" customHeight="1" hidden="1">
      <c r="A281" s="35" t="s">
        <v>164</v>
      </c>
      <c r="B281" s="18" t="s">
        <v>45</v>
      </c>
      <c r="C281" s="19" t="s">
        <v>8</v>
      </c>
      <c r="D281" s="19" t="s">
        <v>5</v>
      </c>
      <c r="E281" s="26" t="s">
        <v>172</v>
      </c>
      <c r="F281" s="20" t="s">
        <v>99</v>
      </c>
      <c r="G281" s="9"/>
      <c r="H281" s="9"/>
      <c r="I281" s="9">
        <v>0</v>
      </c>
      <c r="J281" s="9"/>
      <c r="K281" s="9"/>
      <c r="L281" s="9">
        <v>0</v>
      </c>
    </row>
    <row r="282" spans="1:12" ht="15" customHeight="1" hidden="1">
      <c r="A282" s="3" t="s">
        <v>58</v>
      </c>
      <c r="B282" s="18" t="s">
        <v>45</v>
      </c>
      <c r="C282" s="19" t="s">
        <v>8</v>
      </c>
      <c r="D282" s="19" t="s">
        <v>5</v>
      </c>
      <c r="E282" s="26"/>
      <c r="F282" s="20" t="s">
        <v>59</v>
      </c>
      <c r="G282" s="9">
        <f>G283</f>
        <v>0</v>
      </c>
      <c r="H282" s="9">
        <f>H283</f>
        <v>0</v>
      </c>
      <c r="I282" s="9">
        <f>I283</f>
        <v>0</v>
      </c>
      <c r="J282" s="9"/>
      <c r="K282" s="9"/>
      <c r="L282" s="9">
        <f>L283</f>
        <v>0</v>
      </c>
    </row>
    <row r="283" spans="1:12" ht="22.5" customHeight="1" hidden="1">
      <c r="A283" s="35" t="s">
        <v>164</v>
      </c>
      <c r="B283" s="18" t="s">
        <v>45</v>
      </c>
      <c r="C283" s="19" t="s">
        <v>8</v>
      </c>
      <c r="D283" s="19" t="s">
        <v>5</v>
      </c>
      <c r="E283" s="26"/>
      <c r="F283" s="20" t="s">
        <v>99</v>
      </c>
      <c r="G283" s="9"/>
      <c r="H283" s="9"/>
      <c r="I283" s="9"/>
      <c r="J283" s="9"/>
      <c r="K283" s="9"/>
      <c r="L283" s="9"/>
    </row>
    <row r="284" spans="1:18" s="13" customFormat="1" ht="27" customHeight="1">
      <c r="A284" s="3" t="s">
        <v>363</v>
      </c>
      <c r="B284" s="18" t="s">
        <v>45</v>
      </c>
      <c r="C284" s="19" t="s">
        <v>8</v>
      </c>
      <c r="D284" s="19" t="s">
        <v>5</v>
      </c>
      <c r="E284" s="26" t="s">
        <v>268</v>
      </c>
      <c r="F284" s="20"/>
      <c r="G284" s="9"/>
      <c r="H284" s="9"/>
      <c r="I284" s="9">
        <f>I286</f>
        <v>274000</v>
      </c>
      <c r="J284" s="9"/>
      <c r="K284" s="9"/>
      <c r="L284" s="9">
        <f>L286</f>
        <v>274000</v>
      </c>
      <c r="M284" s="54"/>
      <c r="N284" s="54"/>
      <c r="O284" s="54"/>
      <c r="P284" s="54"/>
      <c r="Q284" s="54"/>
      <c r="R284" s="54"/>
    </row>
    <row r="285" spans="1:18" s="13" customFormat="1" ht="24.75" customHeight="1">
      <c r="A285" s="3" t="s">
        <v>270</v>
      </c>
      <c r="B285" s="18" t="s">
        <v>45</v>
      </c>
      <c r="C285" s="19" t="s">
        <v>8</v>
      </c>
      <c r="D285" s="19" t="s">
        <v>5</v>
      </c>
      <c r="E285" s="47" t="s">
        <v>267</v>
      </c>
      <c r="F285" s="20"/>
      <c r="G285" s="9"/>
      <c r="H285" s="9"/>
      <c r="I285" s="9">
        <f>I286</f>
        <v>274000</v>
      </c>
      <c r="J285" s="9"/>
      <c r="K285" s="9"/>
      <c r="L285" s="9">
        <f>L286</f>
        <v>274000</v>
      </c>
      <c r="M285" s="54"/>
      <c r="N285" s="54"/>
      <c r="O285" s="54"/>
      <c r="P285" s="54"/>
      <c r="Q285" s="54"/>
      <c r="R285" s="54"/>
    </row>
    <row r="286" spans="1:18" s="13" customFormat="1" ht="12.75">
      <c r="A286" s="3" t="s">
        <v>230</v>
      </c>
      <c r="B286" s="18" t="s">
        <v>45</v>
      </c>
      <c r="C286" s="19" t="s">
        <v>8</v>
      </c>
      <c r="D286" s="19" t="s">
        <v>5</v>
      </c>
      <c r="E286" s="47" t="s">
        <v>269</v>
      </c>
      <c r="F286" s="20"/>
      <c r="G286" s="9"/>
      <c r="H286" s="9"/>
      <c r="I286" s="9">
        <f>I287</f>
        <v>274000</v>
      </c>
      <c r="J286" s="9"/>
      <c r="K286" s="9"/>
      <c r="L286" s="9">
        <f>L287</f>
        <v>274000</v>
      </c>
      <c r="M286" s="54"/>
      <c r="N286" s="54"/>
      <c r="O286" s="54"/>
      <c r="P286" s="54"/>
      <c r="Q286" s="54"/>
      <c r="R286" s="54"/>
    </row>
    <row r="287" spans="1:18" s="13" customFormat="1" ht="25.5" customHeight="1">
      <c r="A287" s="31" t="s">
        <v>309</v>
      </c>
      <c r="B287" s="18" t="s">
        <v>45</v>
      </c>
      <c r="C287" s="19" t="s">
        <v>8</v>
      </c>
      <c r="D287" s="19" t="s">
        <v>5</v>
      </c>
      <c r="E287" s="47" t="s">
        <v>269</v>
      </c>
      <c r="F287" s="20" t="s">
        <v>53</v>
      </c>
      <c r="G287" s="9">
        <f>G288</f>
        <v>0</v>
      </c>
      <c r="H287" s="9">
        <f>H288</f>
        <v>0</v>
      </c>
      <c r="I287" s="9">
        <f>I288</f>
        <v>274000</v>
      </c>
      <c r="J287" s="9"/>
      <c r="K287" s="9"/>
      <c r="L287" s="9">
        <f>L288</f>
        <v>274000</v>
      </c>
      <c r="M287" s="54"/>
      <c r="N287" s="54"/>
      <c r="O287" s="54"/>
      <c r="P287" s="54"/>
      <c r="Q287" s="54"/>
      <c r="R287" s="54"/>
    </row>
    <row r="288" spans="1:18" s="13" customFormat="1" ht="22.5" customHeight="1">
      <c r="A288" s="31" t="s">
        <v>310</v>
      </c>
      <c r="B288" s="18" t="s">
        <v>45</v>
      </c>
      <c r="C288" s="19" t="s">
        <v>8</v>
      </c>
      <c r="D288" s="19" t="s">
        <v>5</v>
      </c>
      <c r="E288" s="47" t="s">
        <v>269</v>
      </c>
      <c r="F288" s="20" t="s">
        <v>55</v>
      </c>
      <c r="G288" s="9">
        <f>G289</f>
        <v>0</v>
      </c>
      <c r="H288" s="9">
        <f>H289</f>
        <v>0</v>
      </c>
      <c r="I288" s="9">
        <f>'[4]1'!$I$284</f>
        <v>274000</v>
      </c>
      <c r="J288" s="9"/>
      <c r="K288" s="9"/>
      <c r="L288" s="9">
        <f>'[4]1'!$L$284</f>
        <v>274000</v>
      </c>
      <c r="M288" s="54"/>
      <c r="N288" s="54"/>
      <c r="O288" s="54"/>
      <c r="P288" s="54"/>
      <c r="Q288" s="54"/>
      <c r="R288" s="54"/>
    </row>
    <row r="289" spans="1:18" s="13" customFormat="1" ht="22.5" customHeight="1" hidden="1">
      <c r="A289" s="3" t="s">
        <v>56</v>
      </c>
      <c r="B289" s="18" t="s">
        <v>45</v>
      </c>
      <c r="C289" s="19" t="s">
        <v>8</v>
      </c>
      <c r="D289" s="19" t="s">
        <v>5</v>
      </c>
      <c r="E289" s="47" t="s">
        <v>206</v>
      </c>
      <c r="F289" s="20" t="s">
        <v>57</v>
      </c>
      <c r="G289" s="9"/>
      <c r="H289" s="9"/>
      <c r="I289" s="9">
        <v>0</v>
      </c>
      <c r="J289" s="9"/>
      <c r="K289" s="9"/>
      <c r="L289" s="9">
        <v>0</v>
      </c>
      <c r="M289" s="54"/>
      <c r="N289" s="54"/>
      <c r="O289" s="54"/>
      <c r="P289" s="54"/>
      <c r="Q289" s="54"/>
      <c r="R289" s="54"/>
    </row>
    <row r="290" spans="1:18" s="13" customFormat="1" ht="22.5" customHeight="1" hidden="1">
      <c r="A290" s="3" t="s">
        <v>178</v>
      </c>
      <c r="B290" s="18" t="s">
        <v>45</v>
      </c>
      <c r="C290" s="19" t="s">
        <v>8</v>
      </c>
      <c r="D290" s="19" t="s">
        <v>5</v>
      </c>
      <c r="E290" s="37" t="s">
        <v>175</v>
      </c>
      <c r="F290" s="20"/>
      <c r="G290" s="9"/>
      <c r="H290" s="9"/>
      <c r="I290" s="9">
        <f>I291+I298+I302</f>
        <v>0</v>
      </c>
      <c r="J290" s="9"/>
      <c r="K290" s="9"/>
      <c r="L290" s="9">
        <f>L291+L298+L302</f>
        <v>0</v>
      </c>
      <c r="M290" s="54"/>
      <c r="N290" s="54"/>
      <c r="O290" s="54"/>
      <c r="P290" s="54"/>
      <c r="Q290" s="54"/>
      <c r="R290" s="54"/>
    </row>
    <row r="291" spans="1:18" s="13" customFormat="1" ht="33.75" customHeight="1" hidden="1">
      <c r="A291" s="3" t="s">
        <v>179</v>
      </c>
      <c r="B291" s="18" t="s">
        <v>45</v>
      </c>
      <c r="C291" s="19" t="s">
        <v>8</v>
      </c>
      <c r="D291" s="19" t="s">
        <v>5</v>
      </c>
      <c r="E291" s="47" t="s">
        <v>177</v>
      </c>
      <c r="F291" s="20"/>
      <c r="G291" s="9"/>
      <c r="H291" s="9"/>
      <c r="I291" s="9">
        <f>I292</f>
        <v>0</v>
      </c>
      <c r="J291" s="9"/>
      <c r="K291" s="9"/>
      <c r="L291" s="9">
        <f>L292</f>
        <v>0</v>
      </c>
      <c r="M291" s="54"/>
      <c r="N291" s="54"/>
      <c r="O291" s="54"/>
      <c r="P291" s="54"/>
      <c r="Q291" s="54"/>
      <c r="R291" s="54"/>
    </row>
    <row r="292" spans="1:18" s="13" customFormat="1" ht="12.75" customHeight="1" hidden="1">
      <c r="A292" s="31" t="s">
        <v>188</v>
      </c>
      <c r="B292" s="18" t="s">
        <v>45</v>
      </c>
      <c r="C292" s="19" t="s">
        <v>8</v>
      </c>
      <c r="D292" s="19" t="s">
        <v>5</v>
      </c>
      <c r="E292" s="47" t="s">
        <v>177</v>
      </c>
      <c r="F292" s="23" t="s">
        <v>181</v>
      </c>
      <c r="G292" s="9">
        <f>G293</f>
        <v>0</v>
      </c>
      <c r="H292" s="9">
        <f>H293</f>
        <v>0</v>
      </c>
      <c r="I292" s="9">
        <f>I293</f>
        <v>0</v>
      </c>
      <c r="J292" s="9"/>
      <c r="K292" s="9"/>
      <c r="L292" s="9">
        <f>L293</f>
        <v>0</v>
      </c>
      <c r="M292" s="54"/>
      <c r="N292" s="54"/>
      <c r="O292" s="54"/>
      <c r="P292" s="54"/>
      <c r="Q292" s="54"/>
      <c r="R292" s="54"/>
    </row>
    <row r="293" spans="1:18" s="13" customFormat="1" ht="22.5" customHeight="1" hidden="1">
      <c r="A293" s="31" t="s">
        <v>180</v>
      </c>
      <c r="B293" s="18" t="s">
        <v>45</v>
      </c>
      <c r="C293" s="19" t="s">
        <v>8</v>
      </c>
      <c r="D293" s="19" t="s">
        <v>5</v>
      </c>
      <c r="E293" s="47" t="s">
        <v>177</v>
      </c>
      <c r="F293" s="23" t="s">
        <v>185</v>
      </c>
      <c r="G293" s="9">
        <f>G294</f>
        <v>0</v>
      </c>
      <c r="H293" s="9">
        <f>H294</f>
        <v>0</v>
      </c>
      <c r="I293" s="9">
        <f>I294</f>
        <v>0</v>
      </c>
      <c r="J293" s="9"/>
      <c r="K293" s="9"/>
      <c r="L293" s="9">
        <f>L294</f>
        <v>0</v>
      </c>
      <c r="M293" s="54"/>
      <c r="N293" s="54"/>
      <c r="O293" s="54"/>
      <c r="P293" s="54"/>
      <c r="Q293" s="54"/>
      <c r="R293" s="54"/>
    </row>
    <row r="294" spans="1:18" s="13" customFormat="1" ht="22.5" customHeight="1" hidden="1">
      <c r="A294" s="31" t="s">
        <v>189</v>
      </c>
      <c r="B294" s="18" t="s">
        <v>45</v>
      </c>
      <c r="C294" s="19" t="s">
        <v>8</v>
      </c>
      <c r="D294" s="19" t="s">
        <v>5</v>
      </c>
      <c r="E294" s="47" t="s">
        <v>177</v>
      </c>
      <c r="F294" s="23" t="s">
        <v>186</v>
      </c>
      <c r="G294" s="9"/>
      <c r="H294" s="9"/>
      <c r="I294" s="9">
        <v>0</v>
      </c>
      <c r="J294" s="9"/>
      <c r="K294" s="9"/>
      <c r="L294" s="9">
        <v>0</v>
      </c>
      <c r="M294" s="54"/>
      <c r="N294" s="54"/>
      <c r="O294" s="54"/>
      <c r="P294" s="54"/>
      <c r="Q294" s="54"/>
      <c r="R294" s="54"/>
    </row>
    <row r="295" spans="1:18" s="13" customFormat="1" ht="48" customHeight="1" hidden="1">
      <c r="A295" s="3" t="s">
        <v>190</v>
      </c>
      <c r="B295" s="18" t="s">
        <v>45</v>
      </c>
      <c r="C295" s="19" t="s">
        <v>8</v>
      </c>
      <c r="D295" s="19" t="s">
        <v>5</v>
      </c>
      <c r="E295" s="47" t="s">
        <v>184</v>
      </c>
      <c r="F295" s="20"/>
      <c r="G295" s="9"/>
      <c r="H295" s="9"/>
      <c r="I295" s="9">
        <f>I296</f>
        <v>0</v>
      </c>
      <c r="J295" s="9"/>
      <c r="K295" s="9"/>
      <c r="L295" s="9">
        <f>L296</f>
        <v>0</v>
      </c>
      <c r="M295" s="54"/>
      <c r="N295" s="54"/>
      <c r="O295" s="54"/>
      <c r="P295" s="54"/>
      <c r="Q295" s="54"/>
      <c r="R295" s="54"/>
    </row>
    <row r="296" spans="1:18" s="13" customFormat="1" ht="22.5" customHeight="1" hidden="1">
      <c r="A296" s="31" t="s">
        <v>188</v>
      </c>
      <c r="B296" s="18" t="s">
        <v>45</v>
      </c>
      <c r="C296" s="19" t="s">
        <v>8</v>
      </c>
      <c r="D296" s="19" t="s">
        <v>5</v>
      </c>
      <c r="E296" s="47" t="s">
        <v>184</v>
      </c>
      <c r="F296" s="23" t="s">
        <v>181</v>
      </c>
      <c r="G296" s="9">
        <f>G297</f>
        <v>0</v>
      </c>
      <c r="H296" s="9">
        <f>H297</f>
        <v>0</v>
      </c>
      <c r="I296" s="9">
        <f>I297</f>
        <v>0</v>
      </c>
      <c r="J296" s="9"/>
      <c r="K296" s="9"/>
      <c r="L296" s="9">
        <f>L297</f>
        <v>0</v>
      </c>
      <c r="M296" s="54"/>
      <c r="N296" s="54"/>
      <c r="O296" s="54"/>
      <c r="P296" s="54"/>
      <c r="Q296" s="54"/>
      <c r="R296" s="54"/>
    </row>
    <row r="297" spans="1:18" s="13" customFormat="1" ht="22.5" customHeight="1" hidden="1">
      <c r="A297" s="31" t="s">
        <v>180</v>
      </c>
      <c r="B297" s="18" t="s">
        <v>45</v>
      </c>
      <c r="C297" s="19" t="s">
        <v>8</v>
      </c>
      <c r="D297" s="19" t="s">
        <v>5</v>
      </c>
      <c r="E297" s="47" t="s">
        <v>184</v>
      </c>
      <c r="F297" s="23" t="s">
        <v>185</v>
      </c>
      <c r="G297" s="9">
        <f>G298</f>
        <v>0</v>
      </c>
      <c r="H297" s="9">
        <f>H298</f>
        <v>0</v>
      </c>
      <c r="I297" s="9">
        <f>I298</f>
        <v>0</v>
      </c>
      <c r="J297" s="9"/>
      <c r="K297" s="9"/>
      <c r="L297" s="9">
        <f>L298</f>
        <v>0</v>
      </c>
      <c r="M297" s="54"/>
      <c r="N297" s="54"/>
      <c r="O297" s="54"/>
      <c r="P297" s="54"/>
      <c r="Q297" s="54"/>
      <c r="R297" s="54"/>
    </row>
    <row r="298" spans="1:18" s="13" customFormat="1" ht="22.5" customHeight="1" hidden="1">
      <c r="A298" s="31" t="s">
        <v>189</v>
      </c>
      <c r="B298" s="18" t="s">
        <v>45</v>
      </c>
      <c r="C298" s="19" t="s">
        <v>8</v>
      </c>
      <c r="D298" s="19" t="s">
        <v>5</v>
      </c>
      <c r="E298" s="47" t="s">
        <v>184</v>
      </c>
      <c r="F298" s="23" t="s">
        <v>186</v>
      </c>
      <c r="G298" s="9"/>
      <c r="H298" s="9"/>
      <c r="I298" s="9">
        <v>0</v>
      </c>
      <c r="J298" s="9"/>
      <c r="K298" s="9"/>
      <c r="L298" s="9">
        <v>0</v>
      </c>
      <c r="M298" s="54"/>
      <c r="N298" s="54"/>
      <c r="O298" s="54"/>
      <c r="P298" s="54"/>
      <c r="Q298" s="54"/>
      <c r="R298" s="54"/>
    </row>
    <row r="299" spans="1:18" s="13" customFormat="1" ht="48.75" customHeight="1" hidden="1">
      <c r="A299" s="3" t="s">
        <v>191</v>
      </c>
      <c r="B299" s="18" t="s">
        <v>45</v>
      </c>
      <c r="C299" s="19" t="s">
        <v>8</v>
      </c>
      <c r="D299" s="19" t="s">
        <v>5</v>
      </c>
      <c r="E299" s="47" t="s">
        <v>187</v>
      </c>
      <c r="F299" s="20"/>
      <c r="G299" s="9"/>
      <c r="H299" s="9"/>
      <c r="I299" s="9">
        <f>I300</f>
        <v>0</v>
      </c>
      <c r="J299" s="9"/>
      <c r="K299" s="9"/>
      <c r="L299" s="9">
        <f>L300</f>
        <v>0</v>
      </c>
      <c r="M299" s="54"/>
      <c r="N299" s="54"/>
      <c r="O299" s="54"/>
      <c r="P299" s="54"/>
      <c r="Q299" s="54"/>
      <c r="R299" s="54"/>
    </row>
    <row r="300" spans="1:18" s="13" customFormat="1" ht="22.5" customHeight="1" hidden="1">
      <c r="A300" s="31" t="s">
        <v>188</v>
      </c>
      <c r="B300" s="18" t="s">
        <v>45</v>
      </c>
      <c r="C300" s="19" t="s">
        <v>8</v>
      </c>
      <c r="D300" s="19" t="s">
        <v>5</v>
      </c>
      <c r="E300" s="47" t="s">
        <v>187</v>
      </c>
      <c r="F300" s="23" t="s">
        <v>181</v>
      </c>
      <c r="G300" s="9">
        <f>G301</f>
        <v>0</v>
      </c>
      <c r="H300" s="9">
        <f>H301</f>
        <v>0</v>
      </c>
      <c r="I300" s="9">
        <f>I301</f>
        <v>0</v>
      </c>
      <c r="J300" s="9"/>
      <c r="K300" s="9"/>
      <c r="L300" s="9">
        <f>L301</f>
        <v>0</v>
      </c>
      <c r="M300" s="54"/>
      <c r="N300" s="54"/>
      <c r="O300" s="54"/>
      <c r="P300" s="54"/>
      <c r="Q300" s="54"/>
      <c r="R300" s="54"/>
    </row>
    <row r="301" spans="1:18" s="13" customFormat="1" ht="22.5" customHeight="1" hidden="1">
      <c r="A301" s="31" t="s">
        <v>180</v>
      </c>
      <c r="B301" s="18" t="s">
        <v>45</v>
      </c>
      <c r="C301" s="19" t="s">
        <v>8</v>
      </c>
      <c r="D301" s="19" t="s">
        <v>5</v>
      </c>
      <c r="E301" s="47" t="s">
        <v>187</v>
      </c>
      <c r="F301" s="23" t="s">
        <v>185</v>
      </c>
      <c r="G301" s="9">
        <f>G302</f>
        <v>0</v>
      </c>
      <c r="H301" s="9">
        <f>H302</f>
        <v>0</v>
      </c>
      <c r="I301" s="9">
        <f>I302</f>
        <v>0</v>
      </c>
      <c r="J301" s="9"/>
      <c r="K301" s="9"/>
      <c r="L301" s="9">
        <f>L302</f>
        <v>0</v>
      </c>
      <c r="M301" s="54"/>
      <c r="N301" s="54"/>
      <c r="O301" s="54"/>
      <c r="P301" s="54"/>
      <c r="Q301" s="54"/>
      <c r="R301" s="54"/>
    </row>
    <row r="302" spans="1:18" s="13" customFormat="1" ht="23.25" customHeight="1" hidden="1">
      <c r="A302" s="31" t="s">
        <v>189</v>
      </c>
      <c r="B302" s="18" t="s">
        <v>45</v>
      </c>
      <c r="C302" s="19" t="s">
        <v>8</v>
      </c>
      <c r="D302" s="19" t="s">
        <v>5</v>
      </c>
      <c r="E302" s="47" t="s">
        <v>187</v>
      </c>
      <c r="F302" s="23" t="s">
        <v>186</v>
      </c>
      <c r="G302" s="9"/>
      <c r="H302" s="9"/>
      <c r="I302" s="9">
        <v>0</v>
      </c>
      <c r="J302" s="9"/>
      <c r="K302" s="9"/>
      <c r="L302" s="9">
        <v>0</v>
      </c>
      <c r="M302" s="54"/>
      <c r="N302" s="54"/>
      <c r="O302" s="54"/>
      <c r="P302" s="54"/>
      <c r="Q302" s="54"/>
      <c r="R302" s="54"/>
    </row>
    <row r="303" spans="1:12" ht="12.75" customHeight="1" hidden="1">
      <c r="A303" s="3" t="s">
        <v>58</v>
      </c>
      <c r="B303" s="18" t="s">
        <v>45</v>
      </c>
      <c r="C303" s="18" t="s">
        <v>8</v>
      </c>
      <c r="D303" s="19" t="s">
        <v>5</v>
      </c>
      <c r="E303" s="28" t="s">
        <v>268</v>
      </c>
      <c r="F303" s="77"/>
      <c r="G303" s="12" t="e">
        <f>G304+#REF!</f>
        <v>#REF!</v>
      </c>
      <c r="H303" s="12" t="e">
        <f>H304+#REF!</f>
        <v>#REF!</v>
      </c>
      <c r="I303" s="12">
        <f>I304</f>
        <v>0</v>
      </c>
      <c r="J303" s="11"/>
      <c r="K303" s="11"/>
      <c r="L303" s="12">
        <f>L304</f>
        <v>0</v>
      </c>
    </row>
    <row r="304" spans="1:12" ht="12.75" customHeight="1" hidden="1">
      <c r="A304" s="3" t="s">
        <v>170</v>
      </c>
      <c r="B304" s="18" t="s">
        <v>45</v>
      </c>
      <c r="C304" s="18" t="s">
        <v>8</v>
      </c>
      <c r="D304" s="19" t="s">
        <v>5</v>
      </c>
      <c r="E304" s="28" t="s">
        <v>332</v>
      </c>
      <c r="F304" s="20"/>
      <c r="G304" s="12" t="e">
        <f>#REF!</f>
        <v>#REF!</v>
      </c>
      <c r="H304" s="12" t="e">
        <f>#REF!</f>
        <v>#REF!</v>
      </c>
      <c r="I304" s="12">
        <f>I305</f>
        <v>0</v>
      </c>
      <c r="J304" s="9"/>
      <c r="K304" s="9"/>
      <c r="L304" s="12">
        <f>L305</f>
        <v>0</v>
      </c>
    </row>
    <row r="305" spans="1:12" ht="22.5" customHeight="1" hidden="1">
      <c r="A305" s="3" t="s">
        <v>192</v>
      </c>
      <c r="B305" s="18" t="s">
        <v>45</v>
      </c>
      <c r="C305" s="18" t="s">
        <v>8</v>
      </c>
      <c r="D305" s="18" t="s">
        <v>5</v>
      </c>
      <c r="E305" s="28" t="s">
        <v>331</v>
      </c>
      <c r="F305" s="20"/>
      <c r="G305" s="12"/>
      <c r="H305" s="12"/>
      <c r="I305" s="9">
        <f>I306</f>
        <v>0</v>
      </c>
      <c r="J305" s="9"/>
      <c r="K305" s="9"/>
      <c r="L305" s="9">
        <f>L306</f>
        <v>0</v>
      </c>
    </row>
    <row r="306" spans="1:12" ht="22.5" hidden="1">
      <c r="A306" s="31" t="s">
        <v>312</v>
      </c>
      <c r="B306" s="18" t="s">
        <v>45</v>
      </c>
      <c r="C306" s="19" t="s">
        <v>8</v>
      </c>
      <c r="D306" s="18" t="s">
        <v>5</v>
      </c>
      <c r="E306" s="28" t="s">
        <v>331</v>
      </c>
      <c r="F306" s="23" t="s">
        <v>76</v>
      </c>
      <c r="G306" s="9">
        <f>G307</f>
        <v>0</v>
      </c>
      <c r="H306" s="9">
        <f>H307</f>
        <v>0</v>
      </c>
      <c r="I306" s="9">
        <f>I307</f>
        <v>0</v>
      </c>
      <c r="J306" s="9"/>
      <c r="K306" s="9"/>
      <c r="L306" s="9">
        <f>L307</f>
        <v>0</v>
      </c>
    </row>
    <row r="307" spans="1:12" ht="26.25" customHeight="1" hidden="1">
      <c r="A307" s="3" t="s">
        <v>338</v>
      </c>
      <c r="B307" s="18" t="s">
        <v>45</v>
      </c>
      <c r="C307" s="19" t="s">
        <v>8</v>
      </c>
      <c r="D307" s="18" t="s">
        <v>5</v>
      </c>
      <c r="E307" s="28" t="s">
        <v>331</v>
      </c>
      <c r="F307" s="23" t="s">
        <v>337</v>
      </c>
      <c r="G307" s="9"/>
      <c r="H307" s="9"/>
      <c r="I307" s="9">
        <v>0</v>
      </c>
      <c r="J307" s="9"/>
      <c r="K307" s="9"/>
      <c r="L307" s="9">
        <v>0</v>
      </c>
    </row>
    <row r="308" spans="1:12" ht="12.75" customHeight="1" hidden="1">
      <c r="A308" s="3" t="s">
        <v>108</v>
      </c>
      <c r="B308" s="18" t="s">
        <v>45</v>
      </c>
      <c r="C308" s="19" t="s">
        <v>8</v>
      </c>
      <c r="D308" s="19" t="s">
        <v>6</v>
      </c>
      <c r="E308" s="27"/>
      <c r="F308" s="22"/>
      <c r="G308" s="9">
        <f aca="true" t="shared" si="32" ref="G308:I309">G309</f>
        <v>0</v>
      </c>
      <c r="H308" s="9">
        <f t="shared" si="32"/>
        <v>0</v>
      </c>
      <c r="I308" s="9">
        <f t="shared" si="32"/>
        <v>0</v>
      </c>
      <c r="J308" s="9"/>
      <c r="K308" s="9"/>
      <c r="L308" s="9">
        <f>L309</f>
        <v>0</v>
      </c>
    </row>
    <row r="309" spans="1:12" ht="12.75" customHeight="1" hidden="1">
      <c r="A309" s="3" t="s">
        <v>109</v>
      </c>
      <c r="B309" s="18" t="s">
        <v>45</v>
      </c>
      <c r="C309" s="19" t="s">
        <v>8</v>
      </c>
      <c r="D309" s="19" t="s">
        <v>6</v>
      </c>
      <c r="E309" s="26" t="s">
        <v>135</v>
      </c>
      <c r="F309" s="20"/>
      <c r="G309" s="9">
        <f t="shared" si="32"/>
        <v>0</v>
      </c>
      <c r="H309" s="9">
        <f t="shared" si="32"/>
        <v>0</v>
      </c>
      <c r="I309" s="9">
        <f t="shared" si="32"/>
        <v>0</v>
      </c>
      <c r="J309" s="9"/>
      <c r="K309" s="9"/>
      <c r="L309" s="9">
        <f>L310</f>
        <v>0</v>
      </c>
    </row>
    <row r="310" spans="1:12" ht="12.75" customHeight="1" hidden="1">
      <c r="A310" s="3" t="s">
        <v>110</v>
      </c>
      <c r="B310" s="18" t="s">
        <v>45</v>
      </c>
      <c r="C310" s="19" t="s">
        <v>8</v>
      </c>
      <c r="D310" s="19" t="s">
        <v>6</v>
      </c>
      <c r="E310" s="26" t="s">
        <v>134</v>
      </c>
      <c r="F310" s="20"/>
      <c r="G310" s="9">
        <f>G311+G314</f>
        <v>0</v>
      </c>
      <c r="H310" s="9">
        <f>H311+H314</f>
        <v>0</v>
      </c>
      <c r="I310" s="9">
        <f>I311+I314</f>
        <v>0</v>
      </c>
      <c r="J310" s="9"/>
      <c r="K310" s="9"/>
      <c r="L310" s="9">
        <f>L311+L314</f>
        <v>0</v>
      </c>
    </row>
    <row r="311" spans="1:12" ht="22.5" customHeight="1" hidden="1">
      <c r="A311" s="3" t="s">
        <v>52</v>
      </c>
      <c r="B311" s="18" t="s">
        <v>45</v>
      </c>
      <c r="C311" s="19" t="s">
        <v>8</v>
      </c>
      <c r="D311" s="19" t="s">
        <v>6</v>
      </c>
      <c r="E311" s="26" t="s">
        <v>111</v>
      </c>
      <c r="F311" s="20" t="s">
        <v>53</v>
      </c>
      <c r="G311" s="9">
        <f aca="true" t="shared" si="33" ref="G311:I312">G312</f>
        <v>0</v>
      </c>
      <c r="H311" s="9">
        <f t="shared" si="33"/>
        <v>0</v>
      </c>
      <c r="I311" s="9">
        <f t="shared" si="33"/>
        <v>0</v>
      </c>
      <c r="J311" s="9"/>
      <c r="K311" s="9"/>
      <c r="L311" s="9">
        <f>L312</f>
        <v>0</v>
      </c>
    </row>
    <row r="312" spans="1:12" ht="22.5" customHeight="1" hidden="1">
      <c r="A312" s="3" t="s">
        <v>54</v>
      </c>
      <c r="B312" s="18" t="s">
        <v>45</v>
      </c>
      <c r="C312" s="19" t="s">
        <v>8</v>
      </c>
      <c r="D312" s="19" t="s">
        <v>6</v>
      </c>
      <c r="E312" s="26" t="s">
        <v>111</v>
      </c>
      <c r="F312" s="20" t="s">
        <v>55</v>
      </c>
      <c r="G312" s="9">
        <f t="shared" si="33"/>
        <v>0</v>
      </c>
      <c r="H312" s="9">
        <f t="shared" si="33"/>
        <v>0</v>
      </c>
      <c r="I312" s="9">
        <f t="shared" si="33"/>
        <v>0</v>
      </c>
      <c r="J312" s="9"/>
      <c r="K312" s="9"/>
      <c r="L312" s="9">
        <f>L313</f>
        <v>0</v>
      </c>
    </row>
    <row r="313" spans="1:12" ht="22.5" customHeight="1" hidden="1">
      <c r="A313" s="3" t="s">
        <v>67</v>
      </c>
      <c r="B313" s="18" t="s">
        <v>45</v>
      </c>
      <c r="C313" s="19" t="s">
        <v>8</v>
      </c>
      <c r="D313" s="19" t="s">
        <v>6</v>
      </c>
      <c r="E313" s="26" t="s">
        <v>111</v>
      </c>
      <c r="F313" s="20" t="s">
        <v>57</v>
      </c>
      <c r="G313" s="9"/>
      <c r="H313" s="9"/>
      <c r="I313" s="9"/>
      <c r="J313" s="9"/>
      <c r="K313" s="9"/>
      <c r="L313" s="9"/>
    </row>
    <row r="314" spans="1:12" ht="12.75" customHeight="1" hidden="1">
      <c r="A314" s="3" t="s">
        <v>58</v>
      </c>
      <c r="B314" s="18" t="s">
        <v>45</v>
      </c>
      <c r="C314" s="19" t="s">
        <v>8</v>
      </c>
      <c r="D314" s="19" t="s">
        <v>6</v>
      </c>
      <c r="E314" s="26" t="s">
        <v>134</v>
      </c>
      <c r="F314" s="20" t="s">
        <v>59</v>
      </c>
      <c r="G314" s="9">
        <f>G315</f>
        <v>0</v>
      </c>
      <c r="H314" s="9">
        <f>H315</f>
        <v>0</v>
      </c>
      <c r="I314" s="9">
        <f>I315</f>
        <v>0</v>
      </c>
      <c r="J314" s="9"/>
      <c r="K314" s="9"/>
      <c r="L314" s="9">
        <f>L315</f>
        <v>0</v>
      </c>
    </row>
    <row r="315" spans="1:12" ht="12" customHeight="1" hidden="1">
      <c r="A315" s="3" t="s">
        <v>100</v>
      </c>
      <c r="B315" s="18" t="s">
        <v>45</v>
      </c>
      <c r="C315" s="19" t="s">
        <v>8</v>
      </c>
      <c r="D315" s="19" t="s">
        <v>6</v>
      </c>
      <c r="E315" s="26" t="s">
        <v>134</v>
      </c>
      <c r="F315" s="20" t="s">
        <v>99</v>
      </c>
      <c r="G315" s="9">
        <v>0</v>
      </c>
      <c r="H315" s="9">
        <f>I315-G315</f>
        <v>0</v>
      </c>
      <c r="I315" s="9">
        <v>0</v>
      </c>
      <c r="J315" s="9"/>
      <c r="K315" s="9"/>
      <c r="L315" s="9">
        <v>0</v>
      </c>
    </row>
    <row r="316" spans="1:12" ht="12.75">
      <c r="A316" s="32" t="s">
        <v>20</v>
      </c>
      <c r="B316" s="16" t="s">
        <v>45</v>
      </c>
      <c r="C316" s="16" t="s">
        <v>8</v>
      </c>
      <c r="D316" s="16" t="s">
        <v>18</v>
      </c>
      <c r="E316" s="71"/>
      <c r="F316" s="25"/>
      <c r="G316" s="8" t="e">
        <f>G317+#REF!+G341</f>
        <v>#REF!</v>
      </c>
      <c r="H316" s="8" t="e">
        <f>H317+#REF!+H341</f>
        <v>#REF!</v>
      </c>
      <c r="I316" s="8">
        <f>I317+I323+I346+I378</f>
        <v>4328390</v>
      </c>
      <c r="J316" s="8">
        <f>J317+J323+J346+J378</f>
        <v>0</v>
      </c>
      <c r="K316" s="8">
        <f>K317+K323+K346+K378</f>
        <v>0</v>
      </c>
      <c r="L316" s="8">
        <f>L317+L323+L346+L378</f>
        <v>4383490</v>
      </c>
    </row>
    <row r="317" spans="1:12" ht="22.5">
      <c r="A317" s="3" t="s">
        <v>362</v>
      </c>
      <c r="B317" s="18" t="s">
        <v>45</v>
      </c>
      <c r="C317" s="19" t="s">
        <v>8</v>
      </c>
      <c r="D317" s="19" t="s">
        <v>18</v>
      </c>
      <c r="E317" s="28" t="s">
        <v>233</v>
      </c>
      <c r="F317" s="22"/>
      <c r="G317" s="9">
        <f>G319+G329+G333+G337</f>
        <v>0</v>
      </c>
      <c r="H317" s="9">
        <f>H319+H329+H333+H337</f>
        <v>0</v>
      </c>
      <c r="I317" s="9">
        <f>I319</f>
        <v>500000</v>
      </c>
      <c r="J317" s="9"/>
      <c r="K317" s="9"/>
      <c r="L317" s="9">
        <f>L319</f>
        <v>500000</v>
      </c>
    </row>
    <row r="318" spans="1:12" ht="12.75">
      <c r="A318" s="3" t="s">
        <v>232</v>
      </c>
      <c r="B318" s="18" t="s">
        <v>45</v>
      </c>
      <c r="C318" s="19" t="s">
        <v>8</v>
      </c>
      <c r="D318" s="19" t="s">
        <v>18</v>
      </c>
      <c r="E318" s="47" t="s">
        <v>231</v>
      </c>
      <c r="F318" s="20"/>
      <c r="G318" s="9">
        <f aca="true" t="shared" si="34" ref="G318:H321">G319</f>
        <v>0</v>
      </c>
      <c r="H318" s="9">
        <f t="shared" si="34"/>
        <v>0</v>
      </c>
      <c r="I318" s="9">
        <f>I319</f>
        <v>500000</v>
      </c>
      <c r="J318" s="9"/>
      <c r="K318" s="9"/>
      <c r="L318" s="9">
        <f>L319</f>
        <v>500000</v>
      </c>
    </row>
    <row r="319" spans="1:12" ht="12.75">
      <c r="A319" s="3" t="s">
        <v>234</v>
      </c>
      <c r="B319" s="18" t="s">
        <v>45</v>
      </c>
      <c r="C319" s="19" t="s">
        <v>8</v>
      </c>
      <c r="D319" s="19" t="s">
        <v>18</v>
      </c>
      <c r="E319" s="47" t="s">
        <v>235</v>
      </c>
      <c r="F319" s="20"/>
      <c r="G319" s="9">
        <f t="shared" si="34"/>
        <v>0</v>
      </c>
      <c r="H319" s="9">
        <f t="shared" si="34"/>
        <v>0</v>
      </c>
      <c r="I319" s="9">
        <f>I320</f>
        <v>500000</v>
      </c>
      <c r="J319" s="9"/>
      <c r="K319" s="9"/>
      <c r="L319" s="9">
        <f>L320</f>
        <v>500000</v>
      </c>
    </row>
    <row r="320" spans="1:12" ht="23.25" customHeight="1">
      <c r="A320" s="31" t="s">
        <v>309</v>
      </c>
      <c r="B320" s="18" t="s">
        <v>45</v>
      </c>
      <c r="C320" s="19" t="s">
        <v>8</v>
      </c>
      <c r="D320" s="19" t="s">
        <v>18</v>
      </c>
      <c r="E320" s="47" t="s">
        <v>235</v>
      </c>
      <c r="F320" s="20" t="s">
        <v>53</v>
      </c>
      <c r="G320" s="9">
        <f t="shared" si="34"/>
        <v>0</v>
      </c>
      <c r="H320" s="9">
        <f t="shared" si="34"/>
        <v>0</v>
      </c>
      <c r="I320" s="9">
        <f>I321</f>
        <v>500000</v>
      </c>
      <c r="J320" s="9"/>
      <c r="K320" s="9"/>
      <c r="L320" s="9">
        <f>L321</f>
        <v>500000</v>
      </c>
    </row>
    <row r="321" spans="1:12" ht="22.5">
      <c r="A321" s="31" t="s">
        <v>310</v>
      </c>
      <c r="B321" s="18" t="s">
        <v>45</v>
      </c>
      <c r="C321" s="19" t="s">
        <v>8</v>
      </c>
      <c r="D321" s="19" t="s">
        <v>18</v>
      </c>
      <c r="E321" s="47" t="s">
        <v>235</v>
      </c>
      <c r="F321" s="20" t="s">
        <v>55</v>
      </c>
      <c r="G321" s="9">
        <f t="shared" si="34"/>
        <v>0</v>
      </c>
      <c r="H321" s="9">
        <f t="shared" si="34"/>
        <v>0</v>
      </c>
      <c r="I321" s="9">
        <f>'[4]1'!$I$317</f>
        <v>500000</v>
      </c>
      <c r="J321" s="9"/>
      <c r="K321" s="9"/>
      <c r="L321" s="9">
        <f>'[4]1'!$L$317</f>
        <v>500000</v>
      </c>
    </row>
    <row r="322" spans="1:12" ht="22.5" customHeight="1" hidden="1">
      <c r="A322" s="3" t="s">
        <v>67</v>
      </c>
      <c r="B322" s="18" t="s">
        <v>45</v>
      </c>
      <c r="C322" s="19" t="s">
        <v>8</v>
      </c>
      <c r="D322" s="19" t="s">
        <v>18</v>
      </c>
      <c r="E322" s="47" t="s">
        <v>235</v>
      </c>
      <c r="F322" s="20" t="s">
        <v>57</v>
      </c>
      <c r="G322" s="9"/>
      <c r="H322" s="9"/>
      <c r="I322" s="9">
        <f>555000+6000</f>
        <v>561000</v>
      </c>
      <c r="J322" s="9"/>
      <c r="K322" s="9"/>
      <c r="L322" s="9">
        <f>555000+6000</f>
        <v>561000</v>
      </c>
    </row>
    <row r="323" spans="1:12" ht="25.5" customHeight="1">
      <c r="A323" s="3" t="s">
        <v>364</v>
      </c>
      <c r="B323" s="18" t="s">
        <v>45</v>
      </c>
      <c r="C323" s="18" t="s">
        <v>8</v>
      </c>
      <c r="D323" s="18" t="s">
        <v>18</v>
      </c>
      <c r="E323" s="28" t="s">
        <v>271</v>
      </c>
      <c r="F323" s="22"/>
      <c r="G323" s="9">
        <f>G325+G334+G338+G342</f>
        <v>0</v>
      </c>
      <c r="H323" s="9">
        <f>H325+H334+H338+H342</f>
        <v>0</v>
      </c>
      <c r="I323" s="9">
        <f>I325</f>
        <v>1435000</v>
      </c>
      <c r="J323" s="9"/>
      <c r="K323" s="9"/>
      <c r="L323" s="9">
        <f>L325</f>
        <v>1435000</v>
      </c>
    </row>
    <row r="324" spans="1:12" ht="25.5" customHeight="1">
      <c r="A324" s="3" t="s">
        <v>281</v>
      </c>
      <c r="B324" s="18" t="s">
        <v>45</v>
      </c>
      <c r="C324" s="18" t="s">
        <v>8</v>
      </c>
      <c r="D324" s="18" t="s">
        <v>18</v>
      </c>
      <c r="E324" s="28" t="s">
        <v>272</v>
      </c>
      <c r="F324" s="23"/>
      <c r="G324" s="9">
        <f aca="true" t="shared" si="35" ref="G324:H327">G325</f>
        <v>0</v>
      </c>
      <c r="H324" s="9">
        <f t="shared" si="35"/>
        <v>0</v>
      </c>
      <c r="I324" s="9">
        <f>I325</f>
        <v>1435000</v>
      </c>
      <c r="J324" s="9"/>
      <c r="K324" s="9"/>
      <c r="L324" s="9">
        <f>L325</f>
        <v>1435000</v>
      </c>
    </row>
    <row r="325" spans="1:12" ht="12.75">
      <c r="A325" s="3" t="s">
        <v>230</v>
      </c>
      <c r="B325" s="18" t="s">
        <v>45</v>
      </c>
      <c r="C325" s="18" t="s">
        <v>8</v>
      </c>
      <c r="D325" s="18" t="s">
        <v>18</v>
      </c>
      <c r="E325" s="28" t="s">
        <v>273</v>
      </c>
      <c r="F325" s="23"/>
      <c r="G325" s="9">
        <f t="shared" si="35"/>
        <v>0</v>
      </c>
      <c r="H325" s="9">
        <f t="shared" si="35"/>
        <v>0</v>
      </c>
      <c r="I325" s="9">
        <f>I326</f>
        <v>1435000</v>
      </c>
      <c r="J325" s="9"/>
      <c r="K325" s="9"/>
      <c r="L325" s="9">
        <f>L326</f>
        <v>1435000</v>
      </c>
    </row>
    <row r="326" spans="1:12" ht="24" customHeight="1">
      <c r="A326" s="31" t="s">
        <v>309</v>
      </c>
      <c r="B326" s="18" t="s">
        <v>45</v>
      </c>
      <c r="C326" s="18" t="s">
        <v>8</v>
      </c>
      <c r="D326" s="18" t="s">
        <v>18</v>
      </c>
      <c r="E326" s="28" t="s">
        <v>273</v>
      </c>
      <c r="F326" s="23" t="s">
        <v>53</v>
      </c>
      <c r="G326" s="9">
        <f t="shared" si="35"/>
        <v>0</v>
      </c>
      <c r="H326" s="9">
        <f t="shared" si="35"/>
        <v>0</v>
      </c>
      <c r="I326" s="9">
        <f>I327</f>
        <v>1435000</v>
      </c>
      <c r="J326" s="9"/>
      <c r="K326" s="9"/>
      <c r="L326" s="9">
        <f>L327</f>
        <v>1435000</v>
      </c>
    </row>
    <row r="327" spans="1:12" ht="22.5">
      <c r="A327" s="31" t="s">
        <v>310</v>
      </c>
      <c r="B327" s="18" t="s">
        <v>45</v>
      </c>
      <c r="C327" s="18" t="s">
        <v>8</v>
      </c>
      <c r="D327" s="18" t="s">
        <v>18</v>
      </c>
      <c r="E327" s="28" t="s">
        <v>273</v>
      </c>
      <c r="F327" s="23" t="s">
        <v>55</v>
      </c>
      <c r="G327" s="9">
        <f t="shared" si="35"/>
        <v>0</v>
      </c>
      <c r="H327" s="9">
        <f t="shared" si="35"/>
        <v>0</v>
      </c>
      <c r="I327" s="9">
        <f>'[4]1'!$I$323</f>
        <v>1435000</v>
      </c>
      <c r="J327" s="9"/>
      <c r="K327" s="9"/>
      <c r="L327" s="9">
        <f>'[4]1'!$L$323</f>
        <v>1435000</v>
      </c>
    </row>
    <row r="328" spans="1:12" ht="22.5" customHeight="1" hidden="1">
      <c r="A328" s="3" t="s">
        <v>67</v>
      </c>
      <c r="B328" s="18" t="s">
        <v>45</v>
      </c>
      <c r="C328" s="18" t="s">
        <v>8</v>
      </c>
      <c r="D328" s="18" t="s">
        <v>18</v>
      </c>
      <c r="E328" s="28" t="s">
        <v>273</v>
      </c>
      <c r="F328" s="23" t="s">
        <v>57</v>
      </c>
      <c r="G328" s="9"/>
      <c r="H328" s="9"/>
      <c r="I328" s="9">
        <v>800000</v>
      </c>
      <c r="J328" s="9"/>
      <c r="K328" s="9"/>
      <c r="L328" s="9">
        <v>800000</v>
      </c>
    </row>
    <row r="329" spans="1:12" ht="12.75" customHeight="1" hidden="1">
      <c r="A329" s="3" t="s">
        <v>38</v>
      </c>
      <c r="B329" s="18" t="s">
        <v>45</v>
      </c>
      <c r="C329" s="19" t="s">
        <v>8</v>
      </c>
      <c r="D329" s="19" t="s">
        <v>18</v>
      </c>
      <c r="E329" s="28"/>
      <c r="F329" s="20"/>
      <c r="G329" s="9">
        <f aca="true" t="shared" si="36" ref="G329:H331">G330</f>
        <v>0</v>
      </c>
      <c r="H329" s="9">
        <f t="shared" si="36"/>
        <v>0</v>
      </c>
      <c r="I329" s="9">
        <f>I330</f>
        <v>0</v>
      </c>
      <c r="J329" s="9"/>
      <c r="K329" s="9"/>
      <c r="L329" s="9">
        <f>L330</f>
        <v>0</v>
      </c>
    </row>
    <row r="330" spans="1:12" ht="12.75" customHeight="1" hidden="1">
      <c r="A330" s="31" t="s">
        <v>130</v>
      </c>
      <c r="B330" s="18" t="s">
        <v>45</v>
      </c>
      <c r="C330" s="19" t="s">
        <v>8</v>
      </c>
      <c r="D330" s="19" t="s">
        <v>18</v>
      </c>
      <c r="E330" s="28"/>
      <c r="F330" s="20" t="s">
        <v>53</v>
      </c>
      <c r="G330" s="9">
        <f t="shared" si="36"/>
        <v>0</v>
      </c>
      <c r="H330" s="9">
        <f t="shared" si="36"/>
        <v>0</v>
      </c>
      <c r="I330" s="9">
        <f>I331</f>
        <v>0</v>
      </c>
      <c r="J330" s="9"/>
      <c r="K330" s="9"/>
      <c r="L330" s="9">
        <f>L331</f>
        <v>0</v>
      </c>
    </row>
    <row r="331" spans="1:12" ht="22.5" customHeight="1" hidden="1">
      <c r="A331" s="3" t="s">
        <v>54</v>
      </c>
      <c r="B331" s="18" t="s">
        <v>45</v>
      </c>
      <c r="C331" s="19" t="s">
        <v>8</v>
      </c>
      <c r="D331" s="19" t="s">
        <v>18</v>
      </c>
      <c r="E331" s="28"/>
      <c r="F331" s="20" t="s">
        <v>55</v>
      </c>
      <c r="G331" s="9">
        <f t="shared" si="36"/>
        <v>0</v>
      </c>
      <c r="H331" s="9">
        <f t="shared" si="36"/>
        <v>0</v>
      </c>
      <c r="I331" s="9">
        <f>I332</f>
        <v>0</v>
      </c>
      <c r="J331" s="9"/>
      <c r="K331" s="9"/>
      <c r="L331" s="9">
        <f>L332</f>
        <v>0</v>
      </c>
    </row>
    <row r="332" spans="1:12" ht="22.5" customHeight="1" hidden="1">
      <c r="A332" s="3" t="s">
        <v>56</v>
      </c>
      <c r="B332" s="18" t="s">
        <v>45</v>
      </c>
      <c r="C332" s="19" t="s">
        <v>8</v>
      </c>
      <c r="D332" s="19" t="s">
        <v>18</v>
      </c>
      <c r="E332" s="28"/>
      <c r="F332" s="20" t="s">
        <v>57</v>
      </c>
      <c r="G332" s="9"/>
      <c r="H332" s="9"/>
      <c r="I332" s="9"/>
      <c r="J332" s="9"/>
      <c r="K332" s="9"/>
      <c r="L332" s="9"/>
    </row>
    <row r="333" spans="1:12" ht="12.75" customHeight="1" hidden="1">
      <c r="A333" s="3" t="s">
        <v>27</v>
      </c>
      <c r="B333" s="18" t="s">
        <v>45</v>
      </c>
      <c r="C333" s="19" t="s">
        <v>8</v>
      </c>
      <c r="D333" s="19" t="s">
        <v>18</v>
      </c>
      <c r="E333" s="28"/>
      <c r="F333" s="20"/>
      <c r="G333" s="9">
        <f aca="true" t="shared" si="37" ref="G333:H335">G334</f>
        <v>0</v>
      </c>
      <c r="H333" s="9">
        <f t="shared" si="37"/>
        <v>0</v>
      </c>
      <c r="I333" s="9">
        <f>I334</f>
        <v>0</v>
      </c>
      <c r="J333" s="9"/>
      <c r="K333" s="9"/>
      <c r="L333" s="9">
        <f>L334</f>
        <v>0</v>
      </c>
    </row>
    <row r="334" spans="1:12" ht="12.75" customHeight="1" hidden="1">
      <c r="A334" s="31" t="s">
        <v>130</v>
      </c>
      <c r="B334" s="18" t="s">
        <v>45</v>
      </c>
      <c r="C334" s="19" t="s">
        <v>8</v>
      </c>
      <c r="D334" s="19" t="s">
        <v>18</v>
      </c>
      <c r="E334" s="28"/>
      <c r="F334" s="20" t="s">
        <v>53</v>
      </c>
      <c r="G334" s="9">
        <f t="shared" si="37"/>
        <v>0</v>
      </c>
      <c r="H334" s="9">
        <f t="shared" si="37"/>
        <v>0</v>
      </c>
      <c r="I334" s="9">
        <f>I335</f>
        <v>0</v>
      </c>
      <c r="J334" s="9"/>
      <c r="K334" s="9"/>
      <c r="L334" s="9">
        <f>L335</f>
        <v>0</v>
      </c>
    </row>
    <row r="335" spans="1:12" ht="22.5" customHeight="1" hidden="1">
      <c r="A335" s="3" t="s">
        <v>54</v>
      </c>
      <c r="B335" s="18" t="s">
        <v>45</v>
      </c>
      <c r="C335" s="19" t="s">
        <v>8</v>
      </c>
      <c r="D335" s="19" t="s">
        <v>18</v>
      </c>
      <c r="E335" s="28"/>
      <c r="F335" s="20" t="s">
        <v>55</v>
      </c>
      <c r="G335" s="9">
        <f t="shared" si="37"/>
        <v>0</v>
      </c>
      <c r="H335" s="9">
        <f t="shared" si="37"/>
        <v>0</v>
      </c>
      <c r="I335" s="9">
        <f>I336</f>
        <v>0</v>
      </c>
      <c r="J335" s="9"/>
      <c r="K335" s="9"/>
      <c r="L335" s="9">
        <f>L336</f>
        <v>0</v>
      </c>
    </row>
    <row r="336" spans="1:12" ht="22.5" customHeight="1" hidden="1">
      <c r="A336" s="3" t="s">
        <v>56</v>
      </c>
      <c r="B336" s="18" t="s">
        <v>45</v>
      </c>
      <c r="C336" s="19" t="s">
        <v>8</v>
      </c>
      <c r="D336" s="19" t="s">
        <v>18</v>
      </c>
      <c r="E336" s="28"/>
      <c r="F336" s="20" t="s">
        <v>57</v>
      </c>
      <c r="G336" s="9"/>
      <c r="H336" s="9"/>
      <c r="I336" s="9"/>
      <c r="J336" s="9"/>
      <c r="K336" s="9"/>
      <c r="L336" s="9"/>
    </row>
    <row r="337" spans="1:12" ht="22.5" customHeight="1" hidden="1">
      <c r="A337" s="3" t="s">
        <v>21</v>
      </c>
      <c r="B337" s="18" t="s">
        <v>45</v>
      </c>
      <c r="C337" s="19" t="s">
        <v>8</v>
      </c>
      <c r="D337" s="19" t="s">
        <v>18</v>
      </c>
      <c r="E337" s="28"/>
      <c r="F337" s="20"/>
      <c r="G337" s="9">
        <f aca="true" t="shared" si="38" ref="G337:H339">G338</f>
        <v>0</v>
      </c>
      <c r="H337" s="9">
        <f t="shared" si="38"/>
        <v>0</v>
      </c>
      <c r="I337" s="9">
        <f>I338</f>
        <v>0</v>
      </c>
      <c r="J337" s="9"/>
      <c r="K337" s="9"/>
      <c r="L337" s="9">
        <f>L338</f>
        <v>0</v>
      </c>
    </row>
    <row r="338" spans="1:12" ht="12.75" customHeight="1" hidden="1">
      <c r="A338" s="31" t="s">
        <v>130</v>
      </c>
      <c r="B338" s="18" t="s">
        <v>45</v>
      </c>
      <c r="C338" s="19" t="s">
        <v>8</v>
      </c>
      <c r="D338" s="19" t="s">
        <v>18</v>
      </c>
      <c r="E338" s="28"/>
      <c r="F338" s="20" t="s">
        <v>53</v>
      </c>
      <c r="G338" s="9">
        <f t="shared" si="38"/>
        <v>0</v>
      </c>
      <c r="H338" s="9">
        <f t="shared" si="38"/>
        <v>0</v>
      </c>
      <c r="I338" s="9">
        <f>I339</f>
        <v>0</v>
      </c>
      <c r="J338" s="9"/>
      <c r="K338" s="9"/>
      <c r="L338" s="9">
        <f>L339</f>
        <v>0</v>
      </c>
    </row>
    <row r="339" spans="1:12" ht="22.5" customHeight="1" hidden="1">
      <c r="A339" s="3" t="s">
        <v>54</v>
      </c>
      <c r="B339" s="18" t="s">
        <v>45</v>
      </c>
      <c r="C339" s="19" t="s">
        <v>8</v>
      </c>
      <c r="D339" s="19" t="s">
        <v>18</v>
      </c>
      <c r="E339" s="28"/>
      <c r="F339" s="20" t="s">
        <v>55</v>
      </c>
      <c r="G339" s="9">
        <f t="shared" si="38"/>
        <v>0</v>
      </c>
      <c r="H339" s="9">
        <f t="shared" si="38"/>
        <v>0</v>
      </c>
      <c r="I339" s="9">
        <f>I340</f>
        <v>0</v>
      </c>
      <c r="J339" s="9"/>
      <c r="K339" s="9"/>
      <c r="L339" s="9">
        <f>L340</f>
        <v>0</v>
      </c>
    </row>
    <row r="340" spans="1:12" ht="22.5" customHeight="1" hidden="1">
      <c r="A340" s="3" t="s">
        <v>56</v>
      </c>
      <c r="B340" s="18" t="s">
        <v>45</v>
      </c>
      <c r="C340" s="19" t="s">
        <v>8</v>
      </c>
      <c r="D340" s="19" t="s">
        <v>18</v>
      </c>
      <c r="E340" s="28"/>
      <c r="F340" s="20" t="s">
        <v>57</v>
      </c>
      <c r="G340" s="9"/>
      <c r="H340" s="9"/>
      <c r="I340" s="9"/>
      <c r="J340" s="9"/>
      <c r="K340" s="9"/>
      <c r="L340" s="9"/>
    </row>
    <row r="341" spans="1:12" ht="12.75" customHeight="1" hidden="1">
      <c r="A341" s="3" t="s">
        <v>129</v>
      </c>
      <c r="B341" s="18" t="s">
        <v>45</v>
      </c>
      <c r="C341" s="19" t="s">
        <v>8</v>
      </c>
      <c r="D341" s="19" t="s">
        <v>18</v>
      </c>
      <c r="E341" s="28"/>
      <c r="F341" s="20"/>
      <c r="G341" s="9">
        <f aca="true" t="shared" si="39" ref="G341:H344">G342</f>
        <v>0</v>
      </c>
      <c r="H341" s="9">
        <f t="shared" si="39"/>
        <v>0</v>
      </c>
      <c r="I341" s="9">
        <f>I342</f>
        <v>0</v>
      </c>
      <c r="J341" s="9"/>
      <c r="K341" s="9"/>
      <c r="L341" s="9">
        <f>L342</f>
        <v>0</v>
      </c>
    </row>
    <row r="342" spans="1:12" ht="22.5" customHeight="1" hidden="1">
      <c r="A342" s="3" t="s">
        <v>128</v>
      </c>
      <c r="B342" s="18" t="s">
        <v>45</v>
      </c>
      <c r="C342" s="19" t="s">
        <v>8</v>
      </c>
      <c r="D342" s="19" t="s">
        <v>18</v>
      </c>
      <c r="E342" s="28"/>
      <c r="F342" s="20"/>
      <c r="G342" s="9">
        <f t="shared" si="39"/>
        <v>0</v>
      </c>
      <c r="H342" s="9">
        <f t="shared" si="39"/>
        <v>0</v>
      </c>
      <c r="I342" s="9">
        <f>I343</f>
        <v>0</v>
      </c>
      <c r="J342" s="9"/>
      <c r="K342" s="9"/>
      <c r="L342" s="9">
        <f>L343</f>
        <v>0</v>
      </c>
    </row>
    <row r="343" spans="1:12" ht="12.75" customHeight="1" hidden="1">
      <c r="A343" s="31" t="s">
        <v>130</v>
      </c>
      <c r="B343" s="18" t="s">
        <v>45</v>
      </c>
      <c r="C343" s="19" t="s">
        <v>8</v>
      </c>
      <c r="D343" s="19" t="s">
        <v>18</v>
      </c>
      <c r="E343" s="28"/>
      <c r="F343" s="20" t="s">
        <v>53</v>
      </c>
      <c r="G343" s="9">
        <f t="shared" si="39"/>
        <v>0</v>
      </c>
      <c r="H343" s="9">
        <f t="shared" si="39"/>
        <v>0</v>
      </c>
      <c r="I343" s="9">
        <f>I344</f>
        <v>0</v>
      </c>
      <c r="J343" s="9"/>
      <c r="K343" s="9"/>
      <c r="L343" s="9">
        <f>L344</f>
        <v>0</v>
      </c>
    </row>
    <row r="344" spans="1:12" ht="22.5" customHeight="1" hidden="1">
      <c r="A344" s="3" t="s">
        <v>54</v>
      </c>
      <c r="B344" s="18" t="s">
        <v>45</v>
      </c>
      <c r="C344" s="19" t="s">
        <v>8</v>
      </c>
      <c r="D344" s="19" t="s">
        <v>18</v>
      </c>
      <c r="E344" s="28"/>
      <c r="F344" s="20" t="s">
        <v>55</v>
      </c>
      <c r="G344" s="9">
        <f t="shared" si="39"/>
        <v>0</v>
      </c>
      <c r="H344" s="9">
        <f t="shared" si="39"/>
        <v>0</v>
      </c>
      <c r="I344" s="9">
        <f>I345</f>
        <v>0</v>
      </c>
      <c r="J344" s="9"/>
      <c r="K344" s="9"/>
      <c r="L344" s="9">
        <f>L345</f>
        <v>0</v>
      </c>
    </row>
    <row r="345" spans="1:12" ht="22.5" customHeight="1" hidden="1">
      <c r="A345" s="3" t="s">
        <v>56</v>
      </c>
      <c r="B345" s="18" t="s">
        <v>45</v>
      </c>
      <c r="C345" s="19" t="s">
        <v>8</v>
      </c>
      <c r="D345" s="19" t="s">
        <v>18</v>
      </c>
      <c r="E345" s="28"/>
      <c r="F345" s="20" t="s">
        <v>57</v>
      </c>
      <c r="G345" s="9"/>
      <c r="H345" s="9"/>
      <c r="I345" s="9"/>
      <c r="J345" s="9"/>
      <c r="K345" s="9"/>
      <c r="L345" s="9"/>
    </row>
    <row r="346" spans="1:12" ht="28.5" customHeight="1">
      <c r="A346" s="3" t="s">
        <v>359</v>
      </c>
      <c r="B346" s="18" t="s">
        <v>45</v>
      </c>
      <c r="C346" s="19" t="s">
        <v>8</v>
      </c>
      <c r="D346" s="19" t="s">
        <v>18</v>
      </c>
      <c r="E346" s="26" t="s">
        <v>275</v>
      </c>
      <c r="F346" s="20"/>
      <c r="G346" s="9">
        <f>G359+G368</f>
        <v>0</v>
      </c>
      <c r="H346" s="9">
        <f>H359+H368</f>
        <v>0</v>
      </c>
      <c r="I346" s="9">
        <f>I347+I358</f>
        <v>871755</v>
      </c>
      <c r="J346" s="9"/>
      <c r="K346" s="9"/>
      <c r="L346" s="9">
        <f>L347+L358</f>
        <v>864031</v>
      </c>
    </row>
    <row r="347" spans="1:12" ht="24.75" customHeight="1">
      <c r="A347" s="3" t="s">
        <v>305</v>
      </c>
      <c r="B347" s="18" t="s">
        <v>45</v>
      </c>
      <c r="C347" s="19" t="s">
        <v>8</v>
      </c>
      <c r="D347" s="19" t="s">
        <v>18</v>
      </c>
      <c r="E347" s="26" t="s">
        <v>274</v>
      </c>
      <c r="F347" s="20"/>
      <c r="G347" s="9">
        <f>G362</f>
        <v>0</v>
      </c>
      <c r="H347" s="9">
        <f>H362</f>
        <v>0</v>
      </c>
      <c r="I347" s="9">
        <f>I348+I351+I355</f>
        <v>871755</v>
      </c>
      <c r="J347" s="9"/>
      <c r="K347" s="9"/>
      <c r="L347" s="9">
        <f>L348+L351+L355</f>
        <v>864031</v>
      </c>
    </row>
    <row r="348" spans="1:12" ht="22.5" hidden="1">
      <c r="A348" s="3" t="s">
        <v>316</v>
      </c>
      <c r="B348" s="18" t="s">
        <v>45</v>
      </c>
      <c r="C348" s="19" t="s">
        <v>8</v>
      </c>
      <c r="D348" s="19" t="s">
        <v>18</v>
      </c>
      <c r="E348" s="26" t="s">
        <v>317</v>
      </c>
      <c r="F348" s="20"/>
      <c r="G348" s="9"/>
      <c r="H348" s="9"/>
      <c r="I348" s="9">
        <f>I349</f>
        <v>0</v>
      </c>
      <c r="J348" s="9"/>
      <c r="K348" s="9"/>
      <c r="L348" s="9">
        <f>L349</f>
        <v>0</v>
      </c>
    </row>
    <row r="349" spans="1:12" ht="24" customHeight="1" hidden="1">
      <c r="A349" s="31" t="s">
        <v>309</v>
      </c>
      <c r="B349" s="18" t="s">
        <v>45</v>
      </c>
      <c r="C349" s="19" t="s">
        <v>8</v>
      </c>
      <c r="D349" s="19" t="s">
        <v>18</v>
      </c>
      <c r="E349" s="26" t="s">
        <v>317</v>
      </c>
      <c r="F349" s="20" t="s">
        <v>53</v>
      </c>
      <c r="G349" s="9" t="e">
        <f>G350</f>
        <v>#REF!</v>
      </c>
      <c r="H349" s="9" t="e">
        <f>H350</f>
        <v>#REF!</v>
      </c>
      <c r="I349" s="9">
        <f>I350</f>
        <v>0</v>
      </c>
      <c r="J349" s="9"/>
      <c r="K349" s="9"/>
      <c r="L349" s="9">
        <f>L350</f>
        <v>0</v>
      </c>
    </row>
    <row r="350" spans="1:12" ht="22.5" hidden="1">
      <c r="A350" s="31" t="s">
        <v>310</v>
      </c>
      <c r="B350" s="18" t="s">
        <v>45</v>
      </c>
      <c r="C350" s="19" t="s">
        <v>8</v>
      </c>
      <c r="D350" s="19" t="s">
        <v>18</v>
      </c>
      <c r="E350" s="26" t="s">
        <v>317</v>
      </c>
      <c r="F350" s="20" t="s">
        <v>55</v>
      </c>
      <c r="G350" s="9" t="e">
        <f>#REF!+G351</f>
        <v>#REF!</v>
      </c>
      <c r="H350" s="9" t="e">
        <f>#REF!+H351</f>
        <v>#REF!</v>
      </c>
      <c r="I350" s="9">
        <f>'[1]1'!$I$334</f>
        <v>0</v>
      </c>
      <c r="J350" s="9"/>
      <c r="K350" s="9"/>
      <c r="L350" s="9">
        <f>'[1]1'!$L$334</f>
        <v>0</v>
      </c>
    </row>
    <row r="351" spans="1:12" ht="12.75" customHeight="1" hidden="1">
      <c r="A351" s="3" t="s">
        <v>278</v>
      </c>
      <c r="B351" s="18" t="s">
        <v>45</v>
      </c>
      <c r="C351" s="19" t="s">
        <v>8</v>
      </c>
      <c r="D351" s="19" t="s">
        <v>18</v>
      </c>
      <c r="E351" s="26" t="s">
        <v>279</v>
      </c>
      <c r="F351" s="20"/>
      <c r="G351" s="9"/>
      <c r="H351" s="9"/>
      <c r="I351" s="9">
        <f>I352</f>
        <v>0</v>
      </c>
      <c r="J351" s="9"/>
      <c r="K351" s="9"/>
      <c r="L351" s="9">
        <f>L352</f>
        <v>0</v>
      </c>
    </row>
    <row r="352" spans="1:12" ht="24" customHeight="1" hidden="1">
      <c r="A352" s="31" t="s">
        <v>309</v>
      </c>
      <c r="B352" s="18" t="s">
        <v>45</v>
      </c>
      <c r="C352" s="19" t="s">
        <v>8</v>
      </c>
      <c r="D352" s="19" t="s">
        <v>18</v>
      </c>
      <c r="E352" s="26" t="s">
        <v>279</v>
      </c>
      <c r="F352" s="20" t="s">
        <v>53</v>
      </c>
      <c r="G352" s="9" t="e">
        <f>G353</f>
        <v>#REF!</v>
      </c>
      <c r="H352" s="9" t="e">
        <f>H353</f>
        <v>#REF!</v>
      </c>
      <c r="I352" s="9">
        <f>I353</f>
        <v>0</v>
      </c>
      <c r="J352" s="9"/>
      <c r="K352" s="9"/>
      <c r="L352" s="9">
        <f>L353</f>
        <v>0</v>
      </c>
    </row>
    <row r="353" spans="1:12" ht="22.5" hidden="1">
      <c r="A353" s="31" t="s">
        <v>310</v>
      </c>
      <c r="B353" s="18" t="s">
        <v>45</v>
      </c>
      <c r="C353" s="19" t="s">
        <v>8</v>
      </c>
      <c r="D353" s="19" t="s">
        <v>18</v>
      </c>
      <c r="E353" s="26" t="s">
        <v>279</v>
      </c>
      <c r="F353" s="20" t="s">
        <v>55</v>
      </c>
      <c r="G353" s="9" t="e">
        <f>#REF!+G354</f>
        <v>#REF!</v>
      </c>
      <c r="H353" s="9" t="e">
        <f>#REF!+H354</f>
        <v>#REF!</v>
      </c>
      <c r="I353" s="9">
        <f>'[1]1'!$I$331</f>
        <v>0</v>
      </c>
      <c r="J353" s="9"/>
      <c r="K353" s="9"/>
      <c r="L353" s="9">
        <f>'[1]1'!$L$331</f>
        <v>0</v>
      </c>
    </row>
    <row r="354" spans="1:12" ht="24.75" customHeight="1" hidden="1">
      <c r="A354" s="3" t="s">
        <v>67</v>
      </c>
      <c r="B354" s="18" t="s">
        <v>45</v>
      </c>
      <c r="C354" s="19" t="s">
        <v>8</v>
      </c>
      <c r="D354" s="19" t="s">
        <v>18</v>
      </c>
      <c r="E354" s="26" t="s">
        <v>196</v>
      </c>
      <c r="F354" s="20" t="s">
        <v>57</v>
      </c>
      <c r="G354" s="9"/>
      <c r="H354" s="9"/>
      <c r="I354" s="9">
        <v>702645</v>
      </c>
      <c r="J354" s="9"/>
      <c r="K354" s="9"/>
      <c r="L354" s="9">
        <v>702645</v>
      </c>
    </row>
    <row r="355" spans="1:12" ht="12.75" hidden="1">
      <c r="A355" s="3" t="s">
        <v>230</v>
      </c>
      <c r="B355" s="18" t="s">
        <v>45</v>
      </c>
      <c r="C355" s="19" t="s">
        <v>8</v>
      </c>
      <c r="D355" s="19" t="s">
        <v>18</v>
      </c>
      <c r="E355" s="26" t="s">
        <v>280</v>
      </c>
      <c r="F355" s="20"/>
      <c r="G355" s="9">
        <f>G360</f>
        <v>0</v>
      </c>
      <c r="H355" s="9">
        <f>H360</f>
        <v>0</v>
      </c>
      <c r="I355" s="9">
        <f>I360+I364</f>
        <v>871755</v>
      </c>
      <c r="J355" s="9"/>
      <c r="K355" s="9"/>
      <c r="L355" s="9">
        <f>L360+L364</f>
        <v>864031</v>
      </c>
    </row>
    <row r="356" spans="1:12" ht="18" customHeight="1" hidden="1">
      <c r="A356" s="3" t="s">
        <v>52</v>
      </c>
      <c r="B356" s="18" t="s">
        <v>45</v>
      </c>
      <c r="C356" s="19" t="s">
        <v>8</v>
      </c>
      <c r="D356" s="19" t="s">
        <v>18</v>
      </c>
      <c r="E356" s="26" t="s">
        <v>280</v>
      </c>
      <c r="F356" s="20" t="s">
        <v>53</v>
      </c>
      <c r="G356" s="9">
        <f>G357</f>
        <v>0</v>
      </c>
      <c r="H356" s="9">
        <f>H357</f>
        <v>0</v>
      </c>
      <c r="I356" s="9">
        <f>I357</f>
        <v>0</v>
      </c>
      <c r="J356" s="9"/>
      <c r="K356" s="9"/>
      <c r="L356" s="9">
        <f>L357</f>
        <v>0</v>
      </c>
    </row>
    <row r="357" spans="1:12" ht="22.5" customHeight="1" hidden="1">
      <c r="A357" s="3" t="s">
        <v>54</v>
      </c>
      <c r="B357" s="18" t="s">
        <v>45</v>
      </c>
      <c r="C357" s="19" t="s">
        <v>8</v>
      </c>
      <c r="D357" s="19" t="s">
        <v>18</v>
      </c>
      <c r="E357" s="26" t="s">
        <v>280</v>
      </c>
      <c r="F357" s="20" t="s">
        <v>55</v>
      </c>
      <c r="G357" s="9">
        <f>G358+G359</f>
        <v>0</v>
      </c>
      <c r="H357" s="9">
        <f>H358+H359</f>
        <v>0</v>
      </c>
      <c r="I357" s="9">
        <v>0</v>
      </c>
      <c r="J357" s="9"/>
      <c r="K357" s="9"/>
      <c r="L357" s="9">
        <v>0</v>
      </c>
    </row>
    <row r="358" spans="1:12" ht="24.75" customHeight="1" hidden="1">
      <c r="A358" s="3" t="s">
        <v>276</v>
      </c>
      <c r="B358" s="18" t="s">
        <v>45</v>
      </c>
      <c r="C358" s="19" t="s">
        <v>8</v>
      </c>
      <c r="D358" s="19" t="s">
        <v>18</v>
      </c>
      <c r="E358" s="26" t="s">
        <v>280</v>
      </c>
      <c r="F358" s="20"/>
      <c r="G358" s="9">
        <f>G367</f>
        <v>0</v>
      </c>
      <c r="H358" s="9">
        <f>H367</f>
        <v>0</v>
      </c>
      <c r="I358" s="9"/>
      <c r="J358" s="9"/>
      <c r="K358" s="9"/>
      <c r="L358" s="9"/>
    </row>
    <row r="359" spans="1:12" ht="22.5" customHeight="1" hidden="1">
      <c r="A359" s="3" t="s">
        <v>277</v>
      </c>
      <c r="B359" s="18" t="s">
        <v>45</v>
      </c>
      <c r="C359" s="19" t="s">
        <v>8</v>
      </c>
      <c r="D359" s="19" t="s">
        <v>18</v>
      </c>
      <c r="E359" s="26" t="s">
        <v>280</v>
      </c>
      <c r="F359" s="20"/>
      <c r="G359" s="9">
        <f>G364</f>
        <v>0</v>
      </c>
      <c r="H359" s="9">
        <f>H364</f>
        <v>0</v>
      </c>
      <c r="I359" s="9">
        <f>I360</f>
        <v>0</v>
      </c>
      <c r="J359" s="9"/>
      <c r="K359" s="9"/>
      <c r="L359" s="9">
        <f>L360</f>
        <v>0</v>
      </c>
    </row>
    <row r="360" spans="1:12" ht="36.75" customHeight="1" hidden="1">
      <c r="A360" s="31" t="s">
        <v>50</v>
      </c>
      <c r="B360" s="18" t="s">
        <v>45</v>
      </c>
      <c r="C360" s="19" t="s">
        <v>8</v>
      </c>
      <c r="D360" s="19" t="s">
        <v>18</v>
      </c>
      <c r="E360" s="26" t="s">
        <v>280</v>
      </c>
      <c r="F360" s="20" t="s">
        <v>51</v>
      </c>
      <c r="G360" s="9">
        <f aca="true" t="shared" si="40" ref="G360:I361">G361</f>
        <v>0</v>
      </c>
      <c r="H360" s="9">
        <f t="shared" si="40"/>
        <v>0</v>
      </c>
      <c r="I360" s="9">
        <f t="shared" si="40"/>
        <v>0</v>
      </c>
      <c r="J360" s="9"/>
      <c r="K360" s="9"/>
      <c r="L360" s="9">
        <f>L361</f>
        <v>0</v>
      </c>
    </row>
    <row r="361" spans="1:12" ht="15" customHeight="1" hidden="1">
      <c r="A361" s="31" t="s">
        <v>82</v>
      </c>
      <c r="B361" s="18" t="s">
        <v>45</v>
      </c>
      <c r="C361" s="19" t="s">
        <v>8</v>
      </c>
      <c r="D361" s="19" t="s">
        <v>18</v>
      </c>
      <c r="E361" s="26" t="s">
        <v>280</v>
      </c>
      <c r="F361" s="20" t="s">
        <v>80</v>
      </c>
      <c r="G361" s="9">
        <f t="shared" si="40"/>
        <v>0</v>
      </c>
      <c r="H361" s="9">
        <f t="shared" si="40"/>
        <v>0</v>
      </c>
      <c r="I361" s="9"/>
      <c r="J361" s="9"/>
      <c r="K361" s="9"/>
      <c r="L361" s="9"/>
    </row>
    <row r="362" spans="1:12" ht="22.5" customHeight="1" hidden="1">
      <c r="A362" s="39" t="s">
        <v>143</v>
      </c>
      <c r="B362" s="18" t="s">
        <v>45</v>
      </c>
      <c r="C362" s="19" t="s">
        <v>8</v>
      </c>
      <c r="D362" s="19" t="s">
        <v>18</v>
      </c>
      <c r="E362" s="26" t="s">
        <v>280</v>
      </c>
      <c r="F362" s="20" t="s">
        <v>81</v>
      </c>
      <c r="G362" s="9"/>
      <c r="H362" s="9"/>
      <c r="I362" s="9">
        <v>0</v>
      </c>
      <c r="J362" s="9"/>
      <c r="K362" s="9"/>
      <c r="L362" s="9">
        <v>0</v>
      </c>
    </row>
    <row r="363" spans="1:12" ht="12.75">
      <c r="A363" s="3" t="s">
        <v>230</v>
      </c>
      <c r="B363" s="18" t="s">
        <v>45</v>
      </c>
      <c r="C363" s="19" t="s">
        <v>8</v>
      </c>
      <c r="D363" s="19" t="s">
        <v>18</v>
      </c>
      <c r="E363" s="26" t="s">
        <v>280</v>
      </c>
      <c r="F363" s="20"/>
      <c r="G363" s="9">
        <f>G368</f>
        <v>0</v>
      </c>
      <c r="H363" s="9">
        <f>H368</f>
        <v>0</v>
      </c>
      <c r="I363" s="9">
        <f>I364</f>
        <v>871755</v>
      </c>
      <c r="J363" s="9"/>
      <c r="K363" s="9"/>
      <c r="L363" s="9">
        <f>L364</f>
        <v>864031</v>
      </c>
    </row>
    <row r="364" spans="1:12" ht="26.25" customHeight="1">
      <c r="A364" s="31" t="s">
        <v>309</v>
      </c>
      <c r="B364" s="18" t="s">
        <v>45</v>
      </c>
      <c r="C364" s="19" t="s">
        <v>8</v>
      </c>
      <c r="D364" s="19" t="s">
        <v>18</v>
      </c>
      <c r="E364" s="26" t="s">
        <v>280</v>
      </c>
      <c r="F364" s="20" t="s">
        <v>53</v>
      </c>
      <c r="G364" s="9">
        <f>G365</f>
        <v>0</v>
      </c>
      <c r="H364" s="9">
        <f>H365</f>
        <v>0</v>
      </c>
      <c r="I364" s="9">
        <f>I365</f>
        <v>871755</v>
      </c>
      <c r="J364" s="9"/>
      <c r="K364" s="9"/>
      <c r="L364" s="9">
        <f>L365</f>
        <v>864031</v>
      </c>
    </row>
    <row r="365" spans="1:12" ht="22.5">
      <c r="A365" s="31" t="s">
        <v>310</v>
      </c>
      <c r="B365" s="18" t="s">
        <v>45</v>
      </c>
      <c r="C365" s="19" t="s">
        <v>8</v>
      </c>
      <c r="D365" s="19" t="s">
        <v>18</v>
      </c>
      <c r="E365" s="26" t="s">
        <v>280</v>
      </c>
      <c r="F365" s="20" t="s">
        <v>55</v>
      </c>
      <c r="G365" s="9">
        <f>G366+G367</f>
        <v>0</v>
      </c>
      <c r="H365" s="9">
        <f>H366+H367</f>
        <v>0</v>
      </c>
      <c r="I365" s="9">
        <f>'[4]1'!$I$357</f>
        <v>871755</v>
      </c>
      <c r="J365" s="9"/>
      <c r="K365" s="9"/>
      <c r="L365" s="9">
        <f>'[4]1'!$L$357</f>
        <v>864031</v>
      </c>
    </row>
    <row r="366" spans="1:12" ht="25.5" customHeight="1" hidden="1">
      <c r="A366" s="3" t="s">
        <v>79</v>
      </c>
      <c r="B366" s="18" t="s">
        <v>45</v>
      </c>
      <c r="C366" s="19" t="s">
        <v>8</v>
      </c>
      <c r="D366" s="19" t="s">
        <v>18</v>
      </c>
      <c r="E366" s="26" t="s">
        <v>196</v>
      </c>
      <c r="F366" s="20" t="s">
        <v>78</v>
      </c>
      <c r="G366" s="9"/>
      <c r="H366" s="9"/>
      <c r="I366" s="9"/>
      <c r="J366" s="9"/>
      <c r="K366" s="9"/>
      <c r="L366" s="9"/>
    </row>
    <row r="367" spans="1:12" ht="24.75" customHeight="1" hidden="1">
      <c r="A367" s="3" t="s">
        <v>67</v>
      </c>
      <c r="B367" s="18" t="s">
        <v>45</v>
      </c>
      <c r="C367" s="19" t="s">
        <v>8</v>
      </c>
      <c r="D367" s="19" t="s">
        <v>18</v>
      </c>
      <c r="E367" s="26" t="s">
        <v>196</v>
      </c>
      <c r="F367" s="20" t="s">
        <v>57</v>
      </c>
      <c r="G367" s="9"/>
      <c r="H367" s="9"/>
      <c r="I367" s="9"/>
      <c r="J367" s="9"/>
      <c r="K367" s="9"/>
      <c r="L367" s="9"/>
    </row>
    <row r="368" spans="1:12" ht="12.75" customHeight="1" hidden="1">
      <c r="A368" s="35" t="s">
        <v>163</v>
      </c>
      <c r="B368" s="18" t="s">
        <v>45</v>
      </c>
      <c r="C368" s="19" t="s">
        <v>8</v>
      </c>
      <c r="D368" s="19" t="s">
        <v>18</v>
      </c>
      <c r="E368" s="26" t="s">
        <v>196</v>
      </c>
      <c r="F368" s="20" t="s">
        <v>59</v>
      </c>
      <c r="G368" s="9">
        <f>G369</f>
        <v>0</v>
      </c>
      <c r="H368" s="9">
        <f>H369</f>
        <v>0</v>
      </c>
      <c r="I368" s="9">
        <f>I369</f>
        <v>0</v>
      </c>
      <c r="J368" s="9"/>
      <c r="K368" s="9"/>
      <c r="L368" s="9">
        <f>L369</f>
        <v>0</v>
      </c>
    </row>
    <row r="369" spans="1:12" ht="25.5" customHeight="1" hidden="1">
      <c r="A369" s="35" t="s">
        <v>164</v>
      </c>
      <c r="B369" s="18" t="s">
        <v>45</v>
      </c>
      <c r="C369" s="19" t="s">
        <v>8</v>
      </c>
      <c r="D369" s="19" t="s">
        <v>18</v>
      </c>
      <c r="E369" s="26" t="s">
        <v>196</v>
      </c>
      <c r="F369" s="20" t="s">
        <v>99</v>
      </c>
      <c r="G369" s="9"/>
      <c r="H369" s="9"/>
      <c r="I369" s="9">
        <v>0</v>
      </c>
      <c r="J369" s="9"/>
      <c r="K369" s="9"/>
      <c r="L369" s="9">
        <v>0</v>
      </c>
    </row>
    <row r="370" spans="1:12" ht="12.75" hidden="1">
      <c r="A370" s="78" t="s">
        <v>113</v>
      </c>
      <c r="B370" s="16" t="s">
        <v>45</v>
      </c>
      <c r="C370" s="16" t="s">
        <v>35</v>
      </c>
      <c r="D370" s="16"/>
      <c r="E370" s="79"/>
      <c r="F370" s="17"/>
      <c r="G370" s="11" t="e">
        <f>G371</f>
        <v>#REF!</v>
      </c>
      <c r="H370" s="11" t="e">
        <f>H371</f>
        <v>#REF!</v>
      </c>
      <c r="I370" s="11">
        <f>I371</f>
        <v>0</v>
      </c>
      <c r="J370" s="9"/>
      <c r="K370" s="9"/>
      <c r="L370" s="11">
        <f>L371</f>
        <v>0</v>
      </c>
    </row>
    <row r="371" spans="1:12" ht="12.75" hidden="1">
      <c r="A371" s="3" t="s">
        <v>112</v>
      </c>
      <c r="B371" s="16" t="s">
        <v>45</v>
      </c>
      <c r="C371" s="16" t="s">
        <v>35</v>
      </c>
      <c r="D371" s="16" t="s">
        <v>35</v>
      </c>
      <c r="E371" s="48"/>
      <c r="F371" s="17"/>
      <c r="G371" s="11" t="e">
        <f>G373+G375</f>
        <v>#REF!</v>
      </c>
      <c r="H371" s="11" t="e">
        <f>H373+H375</f>
        <v>#REF!</v>
      </c>
      <c r="I371" s="9">
        <f aca="true" t="shared" si="41" ref="I371:I376">I372</f>
        <v>0</v>
      </c>
      <c r="J371" s="9"/>
      <c r="K371" s="9"/>
      <c r="L371" s="9">
        <f aca="true" t="shared" si="42" ref="L371:L376">L372</f>
        <v>0</v>
      </c>
    </row>
    <row r="372" spans="1:12" ht="22.5" hidden="1">
      <c r="A372" s="3" t="s">
        <v>327</v>
      </c>
      <c r="B372" s="18" t="s">
        <v>45</v>
      </c>
      <c r="C372" s="18" t="s">
        <v>35</v>
      </c>
      <c r="D372" s="18" t="s">
        <v>35</v>
      </c>
      <c r="E372" s="28" t="s">
        <v>282</v>
      </c>
      <c r="F372" s="22"/>
      <c r="G372" s="11"/>
      <c r="H372" s="12" t="e">
        <f>H373+H375</f>
        <v>#REF!</v>
      </c>
      <c r="I372" s="9">
        <f t="shared" si="41"/>
        <v>0</v>
      </c>
      <c r="J372" s="9"/>
      <c r="K372" s="9"/>
      <c r="L372" s="9">
        <f t="shared" si="42"/>
        <v>0</v>
      </c>
    </row>
    <row r="373" spans="1:12" ht="22.5" hidden="1">
      <c r="A373" s="3" t="s">
        <v>318</v>
      </c>
      <c r="B373" s="18" t="s">
        <v>45</v>
      </c>
      <c r="C373" s="18" t="s">
        <v>35</v>
      </c>
      <c r="D373" s="18" t="s">
        <v>35</v>
      </c>
      <c r="E373" s="28" t="s">
        <v>283</v>
      </c>
      <c r="F373" s="23"/>
      <c r="G373" s="9">
        <f>G374</f>
        <v>0</v>
      </c>
      <c r="H373" s="9">
        <f>H374</f>
        <v>0</v>
      </c>
      <c r="I373" s="9">
        <f t="shared" si="41"/>
        <v>0</v>
      </c>
      <c r="J373" s="9"/>
      <c r="K373" s="9"/>
      <c r="L373" s="9">
        <f t="shared" si="42"/>
        <v>0</v>
      </c>
    </row>
    <row r="374" spans="1:12" ht="12.75" hidden="1">
      <c r="A374" s="3" t="s">
        <v>230</v>
      </c>
      <c r="B374" s="18" t="s">
        <v>45</v>
      </c>
      <c r="C374" s="18" t="s">
        <v>35</v>
      </c>
      <c r="D374" s="18" t="s">
        <v>35</v>
      </c>
      <c r="E374" s="28" t="s">
        <v>287</v>
      </c>
      <c r="F374" s="23"/>
      <c r="G374" s="9"/>
      <c r="H374" s="9"/>
      <c r="I374" s="9">
        <f t="shared" si="41"/>
        <v>0</v>
      </c>
      <c r="J374" s="9"/>
      <c r="K374" s="9"/>
      <c r="L374" s="9">
        <f t="shared" si="42"/>
        <v>0</v>
      </c>
    </row>
    <row r="375" spans="1:12" ht="25.5" customHeight="1" hidden="1">
      <c r="A375" s="3" t="s">
        <v>217</v>
      </c>
      <c r="B375" s="18" t="s">
        <v>45</v>
      </c>
      <c r="C375" s="18" t="s">
        <v>35</v>
      </c>
      <c r="D375" s="18" t="s">
        <v>35</v>
      </c>
      <c r="E375" s="28" t="s">
        <v>287</v>
      </c>
      <c r="F375" s="23"/>
      <c r="G375" s="9" t="e">
        <f>#REF!</f>
        <v>#REF!</v>
      </c>
      <c r="H375" s="9" t="e">
        <f>#REF!</f>
        <v>#REF!</v>
      </c>
      <c r="I375" s="9">
        <f t="shared" si="41"/>
        <v>0</v>
      </c>
      <c r="J375" s="9"/>
      <c r="K375" s="9"/>
      <c r="L375" s="9">
        <f t="shared" si="42"/>
        <v>0</v>
      </c>
    </row>
    <row r="376" spans="1:12" ht="33.75" hidden="1">
      <c r="A376" s="3" t="s">
        <v>120</v>
      </c>
      <c r="B376" s="18" t="s">
        <v>45</v>
      </c>
      <c r="C376" s="18" t="s">
        <v>35</v>
      </c>
      <c r="D376" s="18" t="s">
        <v>35</v>
      </c>
      <c r="E376" s="28" t="s">
        <v>287</v>
      </c>
      <c r="F376" s="23" t="s">
        <v>76</v>
      </c>
      <c r="G376" s="9">
        <f>G377</f>
        <v>0</v>
      </c>
      <c r="H376" s="9">
        <f>H377</f>
        <v>0</v>
      </c>
      <c r="I376" s="9">
        <f t="shared" si="41"/>
        <v>0</v>
      </c>
      <c r="J376" s="9"/>
      <c r="K376" s="9"/>
      <c r="L376" s="9">
        <f t="shared" si="42"/>
        <v>0</v>
      </c>
    </row>
    <row r="377" spans="1:12" ht="12.75" hidden="1">
      <c r="A377" s="6" t="s">
        <v>74</v>
      </c>
      <c r="B377" s="18" t="s">
        <v>45</v>
      </c>
      <c r="C377" s="18" t="s">
        <v>35</v>
      </c>
      <c r="D377" s="18" t="s">
        <v>35</v>
      </c>
      <c r="E377" s="28" t="s">
        <v>287</v>
      </c>
      <c r="F377" s="23" t="s">
        <v>77</v>
      </c>
      <c r="G377" s="9"/>
      <c r="H377" s="9"/>
      <c r="I377" s="9">
        <f>'[1]1'!$I$354</f>
        <v>0</v>
      </c>
      <c r="J377" s="9"/>
      <c r="K377" s="9"/>
      <c r="L377" s="9">
        <f>'[1]1'!$L$354</f>
        <v>0</v>
      </c>
    </row>
    <row r="378" spans="1:12" ht="25.5" customHeight="1">
      <c r="A378" s="3" t="s">
        <v>365</v>
      </c>
      <c r="B378" s="18" t="s">
        <v>45</v>
      </c>
      <c r="C378" s="18" t="s">
        <v>8</v>
      </c>
      <c r="D378" s="18" t="s">
        <v>18</v>
      </c>
      <c r="E378" s="28" t="s">
        <v>344</v>
      </c>
      <c r="F378" s="22"/>
      <c r="G378" s="9" t="e">
        <f>G380+G389+G393+G397</f>
        <v>#REF!</v>
      </c>
      <c r="H378" s="9" t="e">
        <f>H380+H389+H393+H397</f>
        <v>#REF!</v>
      </c>
      <c r="I378" s="9">
        <f>I380</f>
        <v>1521635</v>
      </c>
      <c r="J378" s="9"/>
      <c r="K378" s="9"/>
      <c r="L378" s="9">
        <f>L380</f>
        <v>1584459</v>
      </c>
    </row>
    <row r="379" spans="1:12" ht="25.5" customHeight="1">
      <c r="A379" s="3" t="s">
        <v>368</v>
      </c>
      <c r="B379" s="18" t="s">
        <v>45</v>
      </c>
      <c r="C379" s="18" t="s">
        <v>8</v>
      </c>
      <c r="D379" s="18" t="s">
        <v>18</v>
      </c>
      <c r="E379" s="26" t="s">
        <v>369</v>
      </c>
      <c r="F379" s="23"/>
      <c r="G379" s="9">
        <f aca="true" t="shared" si="43" ref="G379:H382">G380</f>
        <v>0</v>
      </c>
      <c r="H379" s="9">
        <f t="shared" si="43"/>
        <v>0</v>
      </c>
      <c r="I379" s="9">
        <f>I380</f>
        <v>1521635</v>
      </c>
      <c r="J379" s="9"/>
      <c r="K379" s="9"/>
      <c r="L379" s="9">
        <f>L380</f>
        <v>1584459</v>
      </c>
    </row>
    <row r="380" spans="1:12" ht="12.75">
      <c r="A380" s="3" t="s">
        <v>370</v>
      </c>
      <c r="B380" s="18" t="s">
        <v>45</v>
      </c>
      <c r="C380" s="18" t="s">
        <v>8</v>
      </c>
      <c r="D380" s="18" t="s">
        <v>18</v>
      </c>
      <c r="E380" s="26" t="s">
        <v>371</v>
      </c>
      <c r="F380" s="23"/>
      <c r="G380" s="9">
        <f t="shared" si="43"/>
        <v>0</v>
      </c>
      <c r="H380" s="9">
        <f t="shared" si="43"/>
        <v>0</v>
      </c>
      <c r="I380" s="9">
        <f>I381</f>
        <v>1521635</v>
      </c>
      <c r="J380" s="9"/>
      <c r="K380" s="9"/>
      <c r="L380" s="9">
        <f>L381</f>
        <v>1584459</v>
      </c>
    </row>
    <row r="381" spans="1:12" ht="24" customHeight="1">
      <c r="A381" s="31" t="s">
        <v>309</v>
      </c>
      <c r="B381" s="18" t="s">
        <v>45</v>
      </c>
      <c r="C381" s="18" t="s">
        <v>8</v>
      </c>
      <c r="D381" s="18" t="s">
        <v>18</v>
      </c>
      <c r="E381" s="26" t="s">
        <v>371</v>
      </c>
      <c r="F381" s="23" t="s">
        <v>53</v>
      </c>
      <c r="G381" s="9">
        <f t="shared" si="43"/>
        <v>0</v>
      </c>
      <c r="H381" s="9">
        <f t="shared" si="43"/>
        <v>0</v>
      </c>
      <c r="I381" s="9">
        <f>I382</f>
        <v>1521635</v>
      </c>
      <c r="J381" s="9"/>
      <c r="K381" s="9"/>
      <c r="L381" s="9">
        <f>L382</f>
        <v>1584459</v>
      </c>
    </row>
    <row r="382" spans="1:12" ht="22.5">
      <c r="A382" s="31" t="s">
        <v>310</v>
      </c>
      <c r="B382" s="18" t="s">
        <v>45</v>
      </c>
      <c r="C382" s="18" t="s">
        <v>8</v>
      </c>
      <c r="D382" s="18" t="s">
        <v>18</v>
      </c>
      <c r="E382" s="26" t="s">
        <v>371</v>
      </c>
      <c r="F382" s="23" t="s">
        <v>55</v>
      </c>
      <c r="G382" s="9">
        <f t="shared" si="43"/>
        <v>0</v>
      </c>
      <c r="H382" s="9">
        <f t="shared" si="43"/>
        <v>0</v>
      </c>
      <c r="I382" s="9">
        <f>'[4]1'!$I$375</f>
        <v>1521635</v>
      </c>
      <c r="J382" s="9"/>
      <c r="K382" s="9"/>
      <c r="L382" s="9">
        <f>'[4]1'!$L$375</f>
        <v>1584459</v>
      </c>
    </row>
    <row r="383" spans="1:12" ht="12.75">
      <c r="A383" s="32" t="s">
        <v>345</v>
      </c>
      <c r="B383" s="24" t="s">
        <v>45</v>
      </c>
      <c r="C383" s="16" t="s">
        <v>343</v>
      </c>
      <c r="D383" s="74"/>
      <c r="E383" s="27"/>
      <c r="F383" s="22"/>
      <c r="G383" s="8">
        <f>G457+G449+G384</f>
        <v>0</v>
      </c>
      <c r="H383" s="8">
        <f>H457+H449+H384</f>
        <v>0</v>
      </c>
      <c r="I383" s="8">
        <f>I384</f>
        <v>1114.99</v>
      </c>
      <c r="J383" s="8"/>
      <c r="K383" s="8"/>
      <c r="L383" s="8">
        <f>L384</f>
        <v>1114.99</v>
      </c>
    </row>
    <row r="384" spans="1:12" ht="12.75">
      <c r="A384" s="3" t="s">
        <v>346</v>
      </c>
      <c r="B384" s="18" t="s">
        <v>45</v>
      </c>
      <c r="C384" s="18" t="s">
        <v>343</v>
      </c>
      <c r="D384" s="18" t="s">
        <v>8</v>
      </c>
      <c r="E384" s="27"/>
      <c r="F384" s="22"/>
      <c r="G384" s="9">
        <f>G385+G412+G421</f>
        <v>0</v>
      </c>
      <c r="H384" s="9">
        <f>H385+H405+H412+H421</f>
        <v>0</v>
      </c>
      <c r="I384" s="9">
        <f>I385</f>
        <v>1114.99</v>
      </c>
      <c r="J384" s="9"/>
      <c r="K384" s="9"/>
      <c r="L384" s="9">
        <f>L385</f>
        <v>1114.99</v>
      </c>
    </row>
    <row r="385" spans="1:12" ht="22.5">
      <c r="A385" s="3" t="s">
        <v>359</v>
      </c>
      <c r="B385" s="18" t="s">
        <v>45</v>
      </c>
      <c r="C385" s="18" t="s">
        <v>343</v>
      </c>
      <c r="D385" s="18" t="s">
        <v>8</v>
      </c>
      <c r="E385" s="26" t="s">
        <v>275</v>
      </c>
      <c r="F385" s="23"/>
      <c r="G385" s="9"/>
      <c r="H385" s="9"/>
      <c r="I385" s="9">
        <f>I387</f>
        <v>1114.99</v>
      </c>
      <c r="J385" s="9"/>
      <c r="K385" s="9"/>
      <c r="L385" s="9">
        <f>L387</f>
        <v>1114.99</v>
      </c>
    </row>
    <row r="386" spans="1:12" ht="22.5">
      <c r="A386" s="3" t="s">
        <v>305</v>
      </c>
      <c r="B386" s="18" t="s">
        <v>45</v>
      </c>
      <c r="C386" s="18" t="s">
        <v>343</v>
      </c>
      <c r="D386" s="18" t="s">
        <v>8</v>
      </c>
      <c r="E386" s="47" t="s">
        <v>274</v>
      </c>
      <c r="F386" s="23"/>
      <c r="G386" s="9"/>
      <c r="H386" s="9"/>
      <c r="I386" s="9">
        <f>I387</f>
        <v>1114.99</v>
      </c>
      <c r="J386" s="9"/>
      <c r="K386" s="9"/>
      <c r="L386" s="9">
        <f>L387</f>
        <v>1114.99</v>
      </c>
    </row>
    <row r="387" spans="1:12" ht="33.75">
      <c r="A387" s="3" t="s">
        <v>347</v>
      </c>
      <c r="B387" s="18" t="s">
        <v>45</v>
      </c>
      <c r="C387" s="18" t="s">
        <v>343</v>
      </c>
      <c r="D387" s="18" t="s">
        <v>8</v>
      </c>
      <c r="E387" s="47" t="s">
        <v>386</v>
      </c>
      <c r="F387" s="23"/>
      <c r="G387" s="9"/>
      <c r="H387" s="9"/>
      <c r="I387" s="9">
        <f>I388</f>
        <v>1114.99</v>
      </c>
      <c r="J387" s="9"/>
      <c r="K387" s="9"/>
      <c r="L387" s="9">
        <f>L388</f>
        <v>1114.99</v>
      </c>
    </row>
    <row r="388" spans="1:12" ht="14.25" customHeight="1">
      <c r="A388" s="31" t="s">
        <v>309</v>
      </c>
      <c r="B388" s="18" t="s">
        <v>45</v>
      </c>
      <c r="C388" s="18" t="s">
        <v>343</v>
      </c>
      <c r="D388" s="18" t="s">
        <v>8</v>
      </c>
      <c r="E388" s="47" t="s">
        <v>386</v>
      </c>
      <c r="F388" s="23" t="s">
        <v>53</v>
      </c>
      <c r="G388" s="9" t="e">
        <f>G389</f>
        <v>#REF!</v>
      </c>
      <c r="H388" s="9" t="e">
        <f>H389</f>
        <v>#REF!</v>
      </c>
      <c r="I388" s="9">
        <f>I389</f>
        <v>1114.99</v>
      </c>
      <c r="J388" s="9"/>
      <c r="K388" s="9"/>
      <c r="L388" s="9">
        <f>L389</f>
        <v>1114.99</v>
      </c>
    </row>
    <row r="389" spans="1:12" ht="25.5" customHeight="1">
      <c r="A389" s="31" t="s">
        <v>310</v>
      </c>
      <c r="B389" s="18" t="s">
        <v>45</v>
      </c>
      <c r="C389" s="18" t="s">
        <v>343</v>
      </c>
      <c r="D389" s="18" t="s">
        <v>8</v>
      </c>
      <c r="E389" s="47" t="s">
        <v>386</v>
      </c>
      <c r="F389" s="23" t="s">
        <v>55</v>
      </c>
      <c r="G389" s="9" t="e">
        <f>G390</f>
        <v>#REF!</v>
      </c>
      <c r="H389" s="9" t="e">
        <f>H390</f>
        <v>#REF!</v>
      </c>
      <c r="I389" s="9">
        <f>'[4]1'!$I$382</f>
        <v>1114.99</v>
      </c>
      <c r="J389" s="9"/>
      <c r="K389" s="9"/>
      <c r="L389" s="9">
        <f>'[4]1'!$L$382</f>
        <v>1114.99</v>
      </c>
    </row>
    <row r="390" spans="1:12" ht="12.75">
      <c r="A390" s="80" t="s">
        <v>113</v>
      </c>
      <c r="B390" s="16" t="s">
        <v>45</v>
      </c>
      <c r="C390" s="16" t="s">
        <v>35</v>
      </c>
      <c r="D390" s="16"/>
      <c r="E390" s="48"/>
      <c r="F390" s="17"/>
      <c r="G390" s="8" t="e">
        <v>#REF!</v>
      </c>
      <c r="H390" s="8" t="e">
        <v>#REF!</v>
      </c>
      <c r="I390" s="8">
        <v>5000</v>
      </c>
      <c r="J390" s="8"/>
      <c r="K390" s="8"/>
      <c r="L390" s="8">
        <v>5000</v>
      </c>
    </row>
    <row r="391" spans="1:12" ht="12.75">
      <c r="A391" s="6" t="s">
        <v>333</v>
      </c>
      <c r="B391" s="18" t="s">
        <v>45</v>
      </c>
      <c r="C391" s="18" t="s">
        <v>35</v>
      </c>
      <c r="D391" s="18" t="s">
        <v>9</v>
      </c>
      <c r="E391" s="28"/>
      <c r="F391" s="23"/>
      <c r="G391" s="9" t="e">
        <v>#REF!</v>
      </c>
      <c r="H391" s="9" t="e">
        <v>#REF!</v>
      </c>
      <c r="I391" s="9">
        <v>5000</v>
      </c>
      <c r="J391" s="9"/>
      <c r="K391" s="9"/>
      <c r="L391" s="9">
        <v>5000</v>
      </c>
    </row>
    <row r="392" spans="1:12" ht="36" customHeight="1">
      <c r="A392" s="39" t="s">
        <v>353</v>
      </c>
      <c r="B392" s="18" t="s">
        <v>45</v>
      </c>
      <c r="C392" s="18" t="s">
        <v>35</v>
      </c>
      <c r="D392" s="18" t="s">
        <v>9</v>
      </c>
      <c r="E392" s="28" t="s">
        <v>334</v>
      </c>
      <c r="F392" s="23"/>
      <c r="G392" s="9" t="e">
        <v>#REF!</v>
      </c>
      <c r="H392" s="9" t="e">
        <v>#REF!</v>
      </c>
      <c r="I392" s="9">
        <v>5000</v>
      </c>
      <c r="J392" s="9"/>
      <c r="K392" s="9"/>
      <c r="L392" s="9">
        <v>5000</v>
      </c>
    </row>
    <row r="393" spans="1:12" ht="22.5">
      <c r="A393" s="3" t="s">
        <v>339</v>
      </c>
      <c r="B393" s="18" t="s">
        <v>45</v>
      </c>
      <c r="C393" s="18" t="s">
        <v>35</v>
      </c>
      <c r="D393" s="18" t="s">
        <v>9</v>
      </c>
      <c r="E393" s="28" t="s">
        <v>335</v>
      </c>
      <c r="F393" s="23"/>
      <c r="G393" s="9">
        <v>0</v>
      </c>
      <c r="H393" s="9">
        <v>0</v>
      </c>
      <c r="I393" s="9">
        <v>5000</v>
      </c>
      <c r="J393" s="9"/>
      <c r="K393" s="9"/>
      <c r="L393" s="9">
        <v>5000</v>
      </c>
    </row>
    <row r="394" spans="1:12" ht="12.75">
      <c r="A394" s="6" t="s">
        <v>230</v>
      </c>
      <c r="B394" s="18" t="s">
        <v>45</v>
      </c>
      <c r="C394" s="18" t="s">
        <v>35</v>
      </c>
      <c r="D394" s="18" t="s">
        <v>9</v>
      </c>
      <c r="E394" s="28" t="s">
        <v>336</v>
      </c>
      <c r="F394" s="23"/>
      <c r="G394" s="9">
        <v>0</v>
      </c>
      <c r="H394" s="9">
        <v>0</v>
      </c>
      <c r="I394" s="9">
        <v>5000</v>
      </c>
      <c r="J394" s="9"/>
      <c r="K394" s="9"/>
      <c r="L394" s="9">
        <v>5000</v>
      </c>
    </row>
    <row r="395" spans="1:12" ht="12.75" hidden="1">
      <c r="A395" s="6"/>
      <c r="B395" s="18"/>
      <c r="C395" s="18"/>
      <c r="D395" s="18"/>
      <c r="E395" s="28"/>
      <c r="F395" s="23"/>
      <c r="G395" s="9"/>
      <c r="H395" s="9"/>
      <c r="I395" s="9">
        <v>5000</v>
      </c>
      <c r="J395" s="9"/>
      <c r="K395" s="9"/>
      <c r="L395" s="9">
        <v>5000</v>
      </c>
    </row>
    <row r="396" spans="1:12" ht="24" customHeight="1">
      <c r="A396" s="39" t="s">
        <v>312</v>
      </c>
      <c r="B396" s="18" t="s">
        <v>45</v>
      </c>
      <c r="C396" s="18" t="s">
        <v>35</v>
      </c>
      <c r="D396" s="18" t="s">
        <v>9</v>
      </c>
      <c r="E396" s="28" t="s">
        <v>336</v>
      </c>
      <c r="F396" s="23" t="s">
        <v>76</v>
      </c>
      <c r="G396" s="9" t="e">
        <v>#REF!</v>
      </c>
      <c r="H396" s="9" t="e">
        <v>#REF!</v>
      </c>
      <c r="I396" s="9">
        <v>5000</v>
      </c>
      <c r="J396" s="9"/>
      <c r="K396" s="9"/>
      <c r="L396" s="9">
        <v>5000</v>
      </c>
    </row>
    <row r="397" spans="1:12" ht="12.75">
      <c r="A397" s="39" t="s">
        <v>340</v>
      </c>
      <c r="B397" s="18" t="s">
        <v>45</v>
      </c>
      <c r="C397" s="18" t="s">
        <v>35</v>
      </c>
      <c r="D397" s="18" t="s">
        <v>9</v>
      </c>
      <c r="E397" s="28" t="s">
        <v>336</v>
      </c>
      <c r="F397" s="23" t="s">
        <v>77</v>
      </c>
      <c r="G397" s="9">
        <v>0</v>
      </c>
      <c r="H397" s="9">
        <v>0</v>
      </c>
      <c r="I397" s="9">
        <f>'[4]1'!$I$390</f>
        <v>5000</v>
      </c>
      <c r="J397" s="9"/>
      <c r="K397" s="9"/>
      <c r="L397" s="9">
        <f>'[4]1'!$L$390</f>
        <v>5000</v>
      </c>
    </row>
    <row r="398" spans="1:12" ht="12.75">
      <c r="A398" s="32" t="s">
        <v>131</v>
      </c>
      <c r="B398" s="16" t="s">
        <v>45</v>
      </c>
      <c r="C398" s="24" t="s">
        <v>10</v>
      </c>
      <c r="D398" s="24"/>
      <c r="E398" s="29"/>
      <c r="F398" s="25"/>
      <c r="G398" s="8"/>
      <c r="H398" s="8"/>
      <c r="I398" s="8">
        <f>I399</f>
        <v>9692000</v>
      </c>
      <c r="J398" s="8"/>
      <c r="K398" s="8"/>
      <c r="L398" s="8">
        <f>L399</f>
        <v>9692000</v>
      </c>
    </row>
    <row r="399" spans="1:12" ht="12.75">
      <c r="A399" s="32" t="s">
        <v>4</v>
      </c>
      <c r="B399" s="16" t="s">
        <v>45</v>
      </c>
      <c r="C399" s="24" t="s">
        <v>10</v>
      </c>
      <c r="D399" s="24" t="s">
        <v>5</v>
      </c>
      <c r="E399" s="29"/>
      <c r="F399" s="25"/>
      <c r="G399" s="8"/>
      <c r="H399" s="8"/>
      <c r="I399" s="8">
        <f>I400</f>
        <v>9692000</v>
      </c>
      <c r="J399" s="8"/>
      <c r="K399" s="8"/>
      <c r="L399" s="8">
        <f>L400</f>
        <v>9692000</v>
      </c>
    </row>
    <row r="400" spans="1:12" ht="22.5">
      <c r="A400" s="3" t="s">
        <v>366</v>
      </c>
      <c r="B400" s="18" t="s">
        <v>45</v>
      </c>
      <c r="C400" s="19" t="s">
        <v>10</v>
      </c>
      <c r="D400" s="19" t="s">
        <v>5</v>
      </c>
      <c r="E400" s="28" t="s">
        <v>282</v>
      </c>
      <c r="F400" s="22"/>
      <c r="G400" s="9">
        <f>G403</f>
        <v>0</v>
      </c>
      <c r="H400" s="9" t="e">
        <f>H402+#REF!</f>
        <v>#REF!</v>
      </c>
      <c r="I400" s="9">
        <f>I401+I422</f>
        <v>9692000</v>
      </c>
      <c r="J400" s="9"/>
      <c r="K400" s="9"/>
      <c r="L400" s="9">
        <f>L401+L422</f>
        <v>9692000</v>
      </c>
    </row>
    <row r="401" spans="1:12" ht="24.75" customHeight="1">
      <c r="A401" s="3" t="s">
        <v>284</v>
      </c>
      <c r="B401" s="18" t="s">
        <v>45</v>
      </c>
      <c r="C401" s="19" t="s">
        <v>10</v>
      </c>
      <c r="D401" s="19" t="s">
        <v>5</v>
      </c>
      <c r="E401" s="28" t="s">
        <v>283</v>
      </c>
      <c r="F401" s="20"/>
      <c r="G401" s="43">
        <f aca="true" t="shared" si="44" ref="G401:I403">G402</f>
        <v>0</v>
      </c>
      <c r="H401" s="43">
        <f t="shared" si="44"/>
        <v>0</v>
      </c>
      <c r="I401" s="43">
        <f>I402+I410+I407</f>
        <v>9692000</v>
      </c>
      <c r="J401" s="43"/>
      <c r="K401" s="43"/>
      <c r="L401" s="43">
        <f>L402+L410+L407</f>
        <v>9692000</v>
      </c>
    </row>
    <row r="402" spans="1:12" ht="22.5">
      <c r="A402" s="3" t="s">
        <v>285</v>
      </c>
      <c r="B402" s="18" t="s">
        <v>45</v>
      </c>
      <c r="C402" s="19" t="s">
        <v>10</v>
      </c>
      <c r="D402" s="19" t="s">
        <v>5</v>
      </c>
      <c r="E402" s="28" t="s">
        <v>286</v>
      </c>
      <c r="F402" s="20"/>
      <c r="G402" s="43">
        <f t="shared" si="44"/>
        <v>0</v>
      </c>
      <c r="H402" s="43">
        <f t="shared" si="44"/>
        <v>0</v>
      </c>
      <c r="I402" s="43">
        <f t="shared" si="44"/>
        <v>9570000</v>
      </c>
      <c r="J402" s="43"/>
      <c r="K402" s="43"/>
      <c r="L402" s="43">
        <f>L403</f>
        <v>9570000</v>
      </c>
    </row>
    <row r="403" spans="1:12" ht="22.5" customHeight="1">
      <c r="A403" s="31" t="s">
        <v>312</v>
      </c>
      <c r="B403" s="18" t="s">
        <v>45</v>
      </c>
      <c r="C403" s="19" t="s">
        <v>10</v>
      </c>
      <c r="D403" s="19" t="s">
        <v>5</v>
      </c>
      <c r="E403" s="28" t="s">
        <v>286</v>
      </c>
      <c r="F403" s="20" t="s">
        <v>76</v>
      </c>
      <c r="G403" s="9">
        <f t="shared" si="44"/>
        <v>0</v>
      </c>
      <c r="H403" s="9">
        <f t="shared" si="44"/>
        <v>0</v>
      </c>
      <c r="I403" s="9">
        <f t="shared" si="44"/>
        <v>9570000</v>
      </c>
      <c r="J403" s="9"/>
      <c r="K403" s="9"/>
      <c r="L403" s="9">
        <f>L404</f>
        <v>9570000</v>
      </c>
    </row>
    <row r="404" spans="1:12" ht="12.75">
      <c r="A404" s="6" t="s">
        <v>74</v>
      </c>
      <c r="B404" s="18" t="s">
        <v>45</v>
      </c>
      <c r="C404" s="19" t="s">
        <v>10</v>
      </c>
      <c r="D404" s="19" t="s">
        <v>5</v>
      </c>
      <c r="E404" s="28" t="s">
        <v>286</v>
      </c>
      <c r="F404" s="23" t="s">
        <v>77</v>
      </c>
      <c r="G404" s="12">
        <f>G405</f>
        <v>0</v>
      </c>
      <c r="H404" s="12">
        <f>H405</f>
        <v>0</v>
      </c>
      <c r="I404" s="12">
        <f>'[4]1'!$I$406</f>
        <v>9570000</v>
      </c>
      <c r="J404" s="10"/>
      <c r="K404" s="10"/>
      <c r="L404" s="12">
        <f>'[4]1'!$L$406</f>
        <v>9570000</v>
      </c>
    </row>
    <row r="405" spans="1:12" ht="36.75" customHeight="1" hidden="1">
      <c r="A405" s="31" t="s">
        <v>119</v>
      </c>
      <c r="B405" s="18" t="s">
        <v>45</v>
      </c>
      <c r="C405" s="19" t="s">
        <v>10</v>
      </c>
      <c r="D405" s="19" t="s">
        <v>5</v>
      </c>
      <c r="E405" s="40" t="s">
        <v>165</v>
      </c>
      <c r="F405" s="23" t="s">
        <v>75</v>
      </c>
      <c r="G405" s="12"/>
      <c r="H405" s="9"/>
      <c r="I405" s="12">
        <v>5270398.29</v>
      </c>
      <c r="J405" s="10"/>
      <c r="K405" s="10"/>
      <c r="L405" s="12">
        <v>5270398.29</v>
      </c>
    </row>
    <row r="406" spans="1:12" ht="12.75" customHeight="1" hidden="1">
      <c r="A406" s="31" t="s">
        <v>90</v>
      </c>
      <c r="B406" s="18" t="s">
        <v>45</v>
      </c>
      <c r="C406" s="19" t="s">
        <v>10</v>
      </c>
      <c r="D406" s="19" t="s">
        <v>5</v>
      </c>
      <c r="E406" s="40" t="s">
        <v>165</v>
      </c>
      <c r="F406" s="23" t="s">
        <v>89</v>
      </c>
      <c r="G406" s="12"/>
      <c r="H406" s="9"/>
      <c r="I406" s="12">
        <f>70000+4494.8</f>
        <v>74494.8</v>
      </c>
      <c r="J406" s="10"/>
      <c r="K406" s="10"/>
      <c r="L406" s="12">
        <f>70000+4494.8</f>
        <v>74494.8</v>
      </c>
    </row>
    <row r="407" spans="1:12" ht="22.5" hidden="1">
      <c r="A407" s="3" t="s">
        <v>313</v>
      </c>
      <c r="B407" s="18" t="s">
        <v>45</v>
      </c>
      <c r="C407" s="19" t="s">
        <v>10</v>
      </c>
      <c r="D407" s="19" t="s">
        <v>5</v>
      </c>
      <c r="E407" s="28" t="s">
        <v>314</v>
      </c>
      <c r="F407" s="20"/>
      <c r="G407" s="43">
        <f aca="true" t="shared" si="45" ref="G407:I408">G408</f>
        <v>0</v>
      </c>
      <c r="H407" s="43">
        <f t="shared" si="45"/>
        <v>0</v>
      </c>
      <c r="I407" s="43">
        <f t="shared" si="45"/>
        <v>0</v>
      </c>
      <c r="J407" s="43"/>
      <c r="K407" s="43"/>
      <c r="L407" s="43">
        <f>L408</f>
        <v>0</v>
      </c>
    </row>
    <row r="408" spans="1:12" ht="22.5" customHeight="1" hidden="1">
      <c r="A408" s="31" t="s">
        <v>312</v>
      </c>
      <c r="B408" s="18" t="s">
        <v>45</v>
      </c>
      <c r="C408" s="19" t="s">
        <v>10</v>
      </c>
      <c r="D408" s="19" t="s">
        <v>5</v>
      </c>
      <c r="E408" s="28" t="s">
        <v>314</v>
      </c>
      <c r="F408" s="20" t="s">
        <v>76</v>
      </c>
      <c r="G408" s="9">
        <f t="shared" si="45"/>
        <v>0</v>
      </c>
      <c r="H408" s="9">
        <f t="shared" si="45"/>
        <v>0</v>
      </c>
      <c r="I408" s="9">
        <f t="shared" si="45"/>
        <v>0</v>
      </c>
      <c r="J408" s="9"/>
      <c r="K408" s="9"/>
      <c r="L408" s="9">
        <f>L409</f>
        <v>0</v>
      </c>
    </row>
    <row r="409" spans="1:12" ht="12.75" hidden="1">
      <c r="A409" s="6" t="s">
        <v>74</v>
      </c>
      <c r="B409" s="18" t="s">
        <v>45</v>
      </c>
      <c r="C409" s="19" t="s">
        <v>10</v>
      </c>
      <c r="D409" s="19" t="s">
        <v>5</v>
      </c>
      <c r="E409" s="28" t="s">
        <v>314</v>
      </c>
      <c r="F409" s="23" t="s">
        <v>77</v>
      </c>
      <c r="G409" s="12">
        <f>G410</f>
        <v>0</v>
      </c>
      <c r="H409" s="12">
        <f>H410</f>
        <v>0</v>
      </c>
      <c r="I409" s="12"/>
      <c r="J409" s="10"/>
      <c r="K409" s="10"/>
      <c r="L409" s="12"/>
    </row>
    <row r="410" spans="1:12" ht="12.75" customHeight="1">
      <c r="A410" s="31" t="s">
        <v>234</v>
      </c>
      <c r="B410" s="18" t="s">
        <v>45</v>
      </c>
      <c r="C410" s="19" t="s">
        <v>10</v>
      </c>
      <c r="D410" s="19" t="s">
        <v>5</v>
      </c>
      <c r="E410" s="28" t="s">
        <v>287</v>
      </c>
      <c r="F410" s="20"/>
      <c r="G410" s="43">
        <f aca="true" t="shared" si="46" ref="G410:I412">G411</f>
        <v>0</v>
      </c>
      <c r="H410" s="43">
        <f t="shared" si="46"/>
        <v>0</v>
      </c>
      <c r="I410" s="43">
        <f t="shared" si="46"/>
        <v>122000</v>
      </c>
      <c r="J410" s="10"/>
      <c r="K410" s="10"/>
      <c r="L410" s="43">
        <f>L411</f>
        <v>122000</v>
      </c>
    </row>
    <row r="411" spans="1:12" ht="24.75" customHeight="1">
      <c r="A411" s="31" t="s">
        <v>312</v>
      </c>
      <c r="B411" s="18" t="s">
        <v>45</v>
      </c>
      <c r="C411" s="19" t="s">
        <v>10</v>
      </c>
      <c r="D411" s="19" t="s">
        <v>5</v>
      </c>
      <c r="E411" s="28" t="s">
        <v>287</v>
      </c>
      <c r="F411" s="20" t="s">
        <v>76</v>
      </c>
      <c r="G411" s="9">
        <f t="shared" si="46"/>
        <v>0</v>
      </c>
      <c r="H411" s="9">
        <f t="shared" si="46"/>
        <v>0</v>
      </c>
      <c r="I411" s="9">
        <f t="shared" si="46"/>
        <v>122000</v>
      </c>
      <c r="J411" s="10"/>
      <c r="K411" s="10"/>
      <c r="L411" s="9">
        <f>L412</f>
        <v>122000</v>
      </c>
    </row>
    <row r="412" spans="1:12" ht="12.75">
      <c r="A412" s="6" t="s">
        <v>74</v>
      </c>
      <c r="B412" s="18" t="s">
        <v>45</v>
      </c>
      <c r="C412" s="19" t="s">
        <v>10</v>
      </c>
      <c r="D412" s="19" t="s">
        <v>5</v>
      </c>
      <c r="E412" s="28" t="s">
        <v>287</v>
      </c>
      <c r="F412" s="23" t="s">
        <v>77</v>
      </c>
      <c r="G412" s="12">
        <f t="shared" si="46"/>
        <v>0</v>
      </c>
      <c r="H412" s="12">
        <f t="shared" si="46"/>
        <v>0</v>
      </c>
      <c r="I412" s="12">
        <f>'[4]1'!$I$420</f>
        <v>122000</v>
      </c>
      <c r="J412" s="10"/>
      <c r="K412" s="10"/>
      <c r="L412" s="12">
        <f>'[4]1'!$L$420</f>
        <v>122000</v>
      </c>
    </row>
    <row r="413" spans="1:12" ht="33.75" customHeight="1" hidden="1">
      <c r="A413" s="31" t="s">
        <v>119</v>
      </c>
      <c r="B413" s="18" t="s">
        <v>45</v>
      </c>
      <c r="C413" s="19" t="s">
        <v>10</v>
      </c>
      <c r="D413" s="19" t="s">
        <v>5</v>
      </c>
      <c r="E413" s="40" t="s">
        <v>166</v>
      </c>
      <c r="F413" s="23" t="s">
        <v>75</v>
      </c>
      <c r="G413" s="12"/>
      <c r="H413" s="9"/>
      <c r="I413" s="12">
        <v>102000</v>
      </c>
      <c r="J413" s="10"/>
      <c r="K413" s="10"/>
      <c r="L413" s="12">
        <v>102000</v>
      </c>
    </row>
    <row r="414" spans="1:12" ht="48.75" customHeight="1" hidden="1">
      <c r="A414" s="39" t="s">
        <v>218</v>
      </c>
      <c r="B414" s="18" t="s">
        <v>45</v>
      </c>
      <c r="C414" s="19" t="s">
        <v>10</v>
      </c>
      <c r="D414" s="19" t="s">
        <v>5</v>
      </c>
      <c r="E414" s="28" t="s">
        <v>214</v>
      </c>
      <c r="F414" s="20"/>
      <c r="G414" s="12"/>
      <c r="H414" s="9"/>
      <c r="I414" s="12">
        <f>I415</f>
        <v>0</v>
      </c>
      <c r="J414" s="10"/>
      <c r="K414" s="10"/>
      <c r="L414" s="12">
        <f>L415</f>
        <v>0</v>
      </c>
    </row>
    <row r="415" spans="1:12" ht="26.25" customHeight="1" hidden="1">
      <c r="A415" s="31" t="s">
        <v>120</v>
      </c>
      <c r="B415" s="18" t="s">
        <v>45</v>
      </c>
      <c r="C415" s="19" t="s">
        <v>10</v>
      </c>
      <c r="D415" s="19" t="s">
        <v>5</v>
      </c>
      <c r="E415" s="28" t="s">
        <v>214</v>
      </c>
      <c r="F415" s="20" t="s">
        <v>76</v>
      </c>
      <c r="G415" s="12"/>
      <c r="H415" s="9"/>
      <c r="I415" s="12">
        <f>I416</f>
        <v>0</v>
      </c>
      <c r="J415" s="10"/>
      <c r="K415" s="10"/>
      <c r="L415" s="12">
        <f>L416</f>
        <v>0</v>
      </c>
    </row>
    <row r="416" spans="1:12" ht="12.75" customHeight="1" hidden="1">
      <c r="A416" s="6" t="s">
        <v>74</v>
      </c>
      <c r="B416" s="18" t="s">
        <v>45</v>
      </c>
      <c r="C416" s="19" t="s">
        <v>10</v>
      </c>
      <c r="D416" s="19" t="s">
        <v>5</v>
      </c>
      <c r="E416" s="28" t="s">
        <v>214</v>
      </c>
      <c r="F416" s="23" t="s">
        <v>77</v>
      </c>
      <c r="G416" s="12"/>
      <c r="H416" s="9"/>
      <c r="I416" s="12">
        <f>I417</f>
        <v>0</v>
      </c>
      <c r="J416" s="10"/>
      <c r="K416" s="10"/>
      <c r="L416" s="12">
        <f>L417</f>
        <v>0</v>
      </c>
    </row>
    <row r="417" spans="1:12" ht="12.75" customHeight="1" hidden="1">
      <c r="A417" s="31" t="s">
        <v>90</v>
      </c>
      <c r="B417" s="18" t="s">
        <v>45</v>
      </c>
      <c r="C417" s="19" t="s">
        <v>10</v>
      </c>
      <c r="D417" s="19" t="s">
        <v>5</v>
      </c>
      <c r="E417" s="28" t="s">
        <v>214</v>
      </c>
      <c r="F417" s="23" t="s">
        <v>89</v>
      </c>
      <c r="G417" s="12"/>
      <c r="H417" s="9"/>
      <c r="I417" s="12">
        <v>0</v>
      </c>
      <c r="J417" s="10"/>
      <c r="K417" s="10"/>
      <c r="L417" s="12">
        <v>0</v>
      </c>
    </row>
    <row r="418" spans="1:12" ht="22.5" customHeight="1" hidden="1">
      <c r="A418" s="31" t="s">
        <v>197</v>
      </c>
      <c r="B418" s="18" t="s">
        <v>45</v>
      </c>
      <c r="C418" s="19" t="s">
        <v>10</v>
      </c>
      <c r="D418" s="19" t="s">
        <v>5</v>
      </c>
      <c r="E418" s="40"/>
      <c r="F418" s="20"/>
      <c r="G418" s="43">
        <f aca="true" t="shared" si="47" ref="G418:I420">G419</f>
        <v>0</v>
      </c>
      <c r="H418" s="43">
        <f t="shared" si="47"/>
        <v>0</v>
      </c>
      <c r="I418" s="43">
        <f t="shared" si="47"/>
        <v>0</v>
      </c>
      <c r="J418" s="10"/>
      <c r="K418" s="10"/>
      <c r="L418" s="43">
        <f>L419</f>
        <v>0</v>
      </c>
    </row>
    <row r="419" spans="1:12" ht="24" customHeight="1" hidden="1">
      <c r="A419" s="31" t="s">
        <v>120</v>
      </c>
      <c r="B419" s="18" t="s">
        <v>45</v>
      </c>
      <c r="C419" s="19" t="s">
        <v>10</v>
      </c>
      <c r="D419" s="19" t="s">
        <v>5</v>
      </c>
      <c r="E419" s="40"/>
      <c r="F419" s="20" t="s">
        <v>76</v>
      </c>
      <c r="G419" s="9">
        <f t="shared" si="47"/>
        <v>0</v>
      </c>
      <c r="H419" s="9">
        <f t="shared" si="47"/>
        <v>0</v>
      </c>
      <c r="I419" s="9">
        <f t="shared" si="47"/>
        <v>0</v>
      </c>
      <c r="J419" s="10"/>
      <c r="K419" s="10"/>
      <c r="L419" s="9">
        <f>L420</f>
        <v>0</v>
      </c>
    </row>
    <row r="420" spans="1:12" ht="12.75" customHeight="1" hidden="1">
      <c r="A420" s="6" t="s">
        <v>74</v>
      </c>
      <c r="B420" s="18" t="s">
        <v>45</v>
      </c>
      <c r="C420" s="19" t="s">
        <v>10</v>
      </c>
      <c r="D420" s="19" t="s">
        <v>5</v>
      </c>
      <c r="E420" s="40"/>
      <c r="F420" s="23" t="s">
        <v>77</v>
      </c>
      <c r="G420" s="12">
        <f t="shared" si="47"/>
        <v>0</v>
      </c>
      <c r="H420" s="12">
        <f t="shared" si="47"/>
        <v>0</v>
      </c>
      <c r="I420" s="12">
        <f t="shared" si="47"/>
        <v>0</v>
      </c>
      <c r="J420" s="10"/>
      <c r="K420" s="10"/>
      <c r="L420" s="12">
        <f>L421</f>
        <v>0</v>
      </c>
    </row>
    <row r="421" spans="1:12" ht="33.75" customHeight="1" hidden="1">
      <c r="A421" s="31" t="s">
        <v>119</v>
      </c>
      <c r="B421" s="18" t="s">
        <v>45</v>
      </c>
      <c r="C421" s="19" t="s">
        <v>10</v>
      </c>
      <c r="D421" s="19" t="s">
        <v>5</v>
      </c>
      <c r="E421" s="40"/>
      <c r="F421" s="23" t="s">
        <v>75</v>
      </c>
      <c r="G421" s="12"/>
      <c r="H421" s="9"/>
      <c r="I421" s="12"/>
      <c r="J421" s="10"/>
      <c r="K421" s="10"/>
      <c r="L421" s="12"/>
    </row>
    <row r="422" spans="1:12" ht="22.5" hidden="1">
      <c r="A422" s="39" t="s">
        <v>288</v>
      </c>
      <c r="B422" s="18" t="s">
        <v>45</v>
      </c>
      <c r="C422" s="19" t="s">
        <v>10</v>
      </c>
      <c r="D422" s="19" t="s">
        <v>5</v>
      </c>
      <c r="E422" s="28" t="s">
        <v>289</v>
      </c>
      <c r="F422" s="20"/>
      <c r="G422" s="12"/>
      <c r="H422" s="9"/>
      <c r="I422" s="12">
        <f>I423+I427</f>
        <v>0</v>
      </c>
      <c r="J422" s="10"/>
      <c r="K422" s="10"/>
      <c r="L422" s="12">
        <f>L423+L427</f>
        <v>0</v>
      </c>
    </row>
    <row r="423" spans="1:12" ht="69.75" customHeight="1" hidden="1">
      <c r="A423" s="39" t="s">
        <v>293</v>
      </c>
      <c r="B423" s="18" t="s">
        <v>45</v>
      </c>
      <c r="C423" s="19" t="s">
        <v>10</v>
      </c>
      <c r="D423" s="19" t="s">
        <v>5</v>
      </c>
      <c r="E423" s="28" t="s">
        <v>292</v>
      </c>
      <c r="F423" s="20"/>
      <c r="G423" s="12"/>
      <c r="H423" s="9"/>
      <c r="I423" s="12">
        <f>I424</f>
        <v>0</v>
      </c>
      <c r="J423" s="10"/>
      <c r="K423" s="10"/>
      <c r="L423" s="12">
        <f>L424</f>
        <v>0</v>
      </c>
    </row>
    <row r="424" spans="1:12" ht="23.25" customHeight="1" hidden="1">
      <c r="A424" s="31" t="s">
        <v>312</v>
      </c>
      <c r="B424" s="18" t="s">
        <v>45</v>
      </c>
      <c r="C424" s="19" t="s">
        <v>10</v>
      </c>
      <c r="D424" s="19" t="s">
        <v>5</v>
      </c>
      <c r="E424" s="28" t="s">
        <v>292</v>
      </c>
      <c r="F424" s="20" t="s">
        <v>76</v>
      </c>
      <c r="G424" s="12"/>
      <c r="H424" s="9"/>
      <c r="I424" s="12">
        <f>I425</f>
        <v>0</v>
      </c>
      <c r="J424" s="10"/>
      <c r="K424" s="10"/>
      <c r="L424" s="12">
        <f>L425</f>
        <v>0</v>
      </c>
    </row>
    <row r="425" spans="1:12" ht="12.75" hidden="1">
      <c r="A425" s="6" t="s">
        <v>74</v>
      </c>
      <c r="B425" s="18" t="s">
        <v>45</v>
      </c>
      <c r="C425" s="19" t="s">
        <v>10</v>
      </c>
      <c r="D425" s="19" t="s">
        <v>5</v>
      </c>
      <c r="E425" s="28" t="s">
        <v>292</v>
      </c>
      <c r="F425" s="23" t="s">
        <v>77</v>
      </c>
      <c r="G425" s="12"/>
      <c r="H425" s="9"/>
      <c r="I425" s="12">
        <f>'[1]1'!$I$396</f>
        <v>0</v>
      </c>
      <c r="J425" s="10"/>
      <c r="K425" s="10"/>
      <c r="L425" s="12">
        <f>'[1]1'!$L$396</f>
        <v>0</v>
      </c>
    </row>
    <row r="426" spans="1:12" ht="33.75" customHeight="1" hidden="1">
      <c r="A426" s="31" t="s">
        <v>119</v>
      </c>
      <c r="B426" s="18" t="s">
        <v>45</v>
      </c>
      <c r="C426" s="19" t="s">
        <v>10</v>
      </c>
      <c r="D426" s="19" t="s">
        <v>5</v>
      </c>
      <c r="E426" s="28" t="s">
        <v>291</v>
      </c>
      <c r="F426" s="23" t="s">
        <v>75</v>
      </c>
      <c r="G426" s="12"/>
      <c r="H426" s="9"/>
      <c r="I426" s="12">
        <v>0</v>
      </c>
      <c r="J426" s="10"/>
      <c r="K426" s="10"/>
      <c r="L426" s="12">
        <v>0</v>
      </c>
    </row>
    <row r="427" spans="1:24" ht="58.5" customHeight="1" hidden="1">
      <c r="A427" s="39" t="s">
        <v>290</v>
      </c>
      <c r="B427" s="18" t="s">
        <v>45</v>
      </c>
      <c r="C427" s="19" t="s">
        <v>10</v>
      </c>
      <c r="D427" s="19" t="s">
        <v>5</v>
      </c>
      <c r="E427" s="28" t="s">
        <v>291</v>
      </c>
      <c r="F427" s="20"/>
      <c r="G427" s="12"/>
      <c r="H427" s="9"/>
      <c r="I427" s="12">
        <f>I428</f>
        <v>0</v>
      </c>
      <c r="J427" s="10"/>
      <c r="K427" s="10"/>
      <c r="L427" s="12">
        <f>L428</f>
        <v>0</v>
      </c>
      <c r="M427" s="63"/>
      <c r="N427" s="58"/>
      <c r="O427" s="59"/>
      <c r="P427" s="59"/>
      <c r="Q427" s="64"/>
      <c r="R427" s="60"/>
      <c r="S427" s="65"/>
      <c r="T427" s="61"/>
      <c r="U427" s="65"/>
      <c r="V427" s="66"/>
      <c r="W427" s="66"/>
      <c r="X427" s="65"/>
    </row>
    <row r="428" spans="1:24" ht="26.25" customHeight="1" hidden="1">
      <c r="A428" s="31" t="s">
        <v>312</v>
      </c>
      <c r="B428" s="18" t="s">
        <v>45</v>
      </c>
      <c r="C428" s="19" t="s">
        <v>10</v>
      </c>
      <c r="D428" s="19" t="s">
        <v>5</v>
      </c>
      <c r="E428" s="28" t="s">
        <v>291</v>
      </c>
      <c r="F428" s="20" t="s">
        <v>76</v>
      </c>
      <c r="G428" s="12"/>
      <c r="H428" s="9"/>
      <c r="I428" s="12">
        <f>I429</f>
        <v>0</v>
      </c>
      <c r="J428" s="10"/>
      <c r="K428" s="10"/>
      <c r="L428" s="12">
        <f>L429</f>
        <v>0</v>
      </c>
      <c r="M428" s="62"/>
      <c r="N428" s="58"/>
      <c r="O428" s="59"/>
      <c r="P428" s="59"/>
      <c r="Q428" s="64"/>
      <c r="R428" s="60"/>
      <c r="S428" s="65"/>
      <c r="T428" s="61"/>
      <c r="U428" s="65"/>
      <c r="V428" s="66"/>
      <c r="W428" s="66"/>
      <c r="X428" s="65"/>
    </row>
    <row r="429" spans="1:24" ht="12.75" hidden="1">
      <c r="A429" s="6" t="s">
        <v>74</v>
      </c>
      <c r="B429" s="18" t="s">
        <v>45</v>
      </c>
      <c r="C429" s="19" t="s">
        <v>10</v>
      </c>
      <c r="D429" s="19" t="s">
        <v>5</v>
      </c>
      <c r="E429" s="28" t="s">
        <v>291</v>
      </c>
      <c r="F429" s="23" t="s">
        <v>77</v>
      </c>
      <c r="G429" s="12"/>
      <c r="H429" s="9"/>
      <c r="I429" s="12">
        <v>0</v>
      </c>
      <c r="J429" s="10"/>
      <c r="K429" s="10"/>
      <c r="L429" s="12">
        <v>0</v>
      </c>
      <c r="M429" s="67"/>
      <c r="N429" s="58"/>
      <c r="O429" s="59"/>
      <c r="P429" s="59"/>
      <c r="Q429" s="64"/>
      <c r="R429" s="68"/>
      <c r="S429" s="65"/>
      <c r="T429" s="61"/>
      <c r="U429" s="65"/>
      <c r="V429" s="66"/>
      <c r="W429" s="66"/>
      <c r="X429" s="65"/>
    </row>
    <row r="430" spans="1:12" ht="12.75" customHeight="1" hidden="1">
      <c r="A430" s="31" t="s">
        <v>90</v>
      </c>
      <c r="B430" s="18" t="s">
        <v>45</v>
      </c>
      <c r="C430" s="19" t="s">
        <v>10</v>
      </c>
      <c r="D430" s="19" t="s">
        <v>5</v>
      </c>
      <c r="E430" s="28" t="s">
        <v>207</v>
      </c>
      <c r="F430" s="23" t="s">
        <v>89</v>
      </c>
      <c r="G430" s="12"/>
      <c r="H430" s="9"/>
      <c r="I430" s="12">
        <v>0</v>
      </c>
      <c r="J430" s="10"/>
      <c r="K430" s="10"/>
      <c r="L430" s="12">
        <v>0</v>
      </c>
    </row>
    <row r="431" spans="1:18" s="13" customFormat="1" ht="12.75">
      <c r="A431" s="32" t="s">
        <v>30</v>
      </c>
      <c r="B431" s="16" t="s">
        <v>45</v>
      </c>
      <c r="C431" s="16" t="s">
        <v>31</v>
      </c>
      <c r="D431" s="19"/>
      <c r="E431" s="28"/>
      <c r="F431" s="20"/>
      <c r="G431" s="11" t="e">
        <f>#REF!</f>
        <v>#REF!</v>
      </c>
      <c r="H431" s="11" t="e">
        <f>H432</f>
        <v>#REF!</v>
      </c>
      <c r="I431" s="11">
        <f>I432+I439</f>
        <v>491760</v>
      </c>
      <c r="J431" s="9"/>
      <c r="K431" s="9"/>
      <c r="L431" s="11">
        <f>L432+L439</f>
        <v>491760</v>
      </c>
      <c r="M431" s="54"/>
      <c r="N431" s="54"/>
      <c r="O431" s="54"/>
      <c r="P431" s="54"/>
      <c r="Q431" s="54"/>
      <c r="R431" s="54"/>
    </row>
    <row r="432" spans="1:18" s="13" customFormat="1" ht="12.75">
      <c r="A432" s="81" t="s">
        <v>106</v>
      </c>
      <c r="B432" s="82">
        <v>650</v>
      </c>
      <c r="C432" s="24" t="s">
        <v>31</v>
      </c>
      <c r="D432" s="24" t="s">
        <v>5</v>
      </c>
      <c r="E432" s="83"/>
      <c r="F432" s="82"/>
      <c r="G432" s="84" t="e">
        <f>G435</f>
        <v>#REF!</v>
      </c>
      <c r="H432" s="84" t="e">
        <f>H435</f>
        <v>#REF!</v>
      </c>
      <c r="I432" s="84">
        <f>I435</f>
        <v>491760</v>
      </c>
      <c r="J432" s="9"/>
      <c r="K432" s="9"/>
      <c r="L432" s="84">
        <f>L435</f>
        <v>491760</v>
      </c>
      <c r="M432" s="54"/>
      <c r="N432" s="54"/>
      <c r="O432" s="54"/>
      <c r="P432" s="54"/>
      <c r="Q432" s="54"/>
      <c r="R432" s="54"/>
    </row>
    <row r="433" spans="1:18" s="13" customFormat="1" ht="25.5" customHeight="1">
      <c r="A433" s="85" t="s">
        <v>355</v>
      </c>
      <c r="B433" s="86">
        <v>650</v>
      </c>
      <c r="C433" s="19" t="s">
        <v>31</v>
      </c>
      <c r="D433" s="19" t="s">
        <v>5</v>
      </c>
      <c r="E433" s="28" t="s">
        <v>221</v>
      </c>
      <c r="F433" s="86"/>
      <c r="G433" s="87" t="e">
        <f>G435</f>
        <v>#REF!</v>
      </c>
      <c r="H433" s="87" t="e">
        <f>H435</f>
        <v>#REF!</v>
      </c>
      <c r="I433" s="87">
        <f>I435</f>
        <v>491760</v>
      </c>
      <c r="J433" s="9"/>
      <c r="K433" s="9"/>
      <c r="L433" s="87">
        <f>L435</f>
        <v>491760</v>
      </c>
      <c r="M433" s="54"/>
      <c r="N433" s="54"/>
      <c r="O433" s="54"/>
      <c r="P433" s="54"/>
      <c r="Q433" s="54"/>
      <c r="R433" s="54"/>
    </row>
    <row r="434" spans="1:18" s="13" customFormat="1" ht="12.75" customHeight="1">
      <c r="A434" s="85" t="s">
        <v>294</v>
      </c>
      <c r="B434" s="86">
        <v>650</v>
      </c>
      <c r="C434" s="19" t="s">
        <v>31</v>
      </c>
      <c r="D434" s="19" t="s">
        <v>5</v>
      </c>
      <c r="E434" s="28" t="s">
        <v>297</v>
      </c>
      <c r="F434" s="86"/>
      <c r="G434" s="87" t="e">
        <f>#REF!</f>
        <v>#REF!</v>
      </c>
      <c r="H434" s="87" t="e">
        <f>#REF!</f>
        <v>#REF!</v>
      </c>
      <c r="I434" s="87">
        <f>I435</f>
        <v>491760</v>
      </c>
      <c r="J434" s="9"/>
      <c r="K434" s="9"/>
      <c r="L434" s="87">
        <f>L435</f>
        <v>491760</v>
      </c>
      <c r="M434" s="54"/>
      <c r="N434" s="54"/>
      <c r="O434" s="54"/>
      <c r="P434" s="54"/>
      <c r="Q434" s="54"/>
      <c r="R434" s="54"/>
    </row>
    <row r="435" spans="1:18" s="13" customFormat="1" ht="12.75">
      <c r="A435" s="85" t="s">
        <v>295</v>
      </c>
      <c r="B435" s="86">
        <v>650</v>
      </c>
      <c r="C435" s="19" t="s">
        <v>31</v>
      </c>
      <c r="D435" s="19" t="s">
        <v>5</v>
      </c>
      <c r="E435" s="28" t="s">
        <v>298</v>
      </c>
      <c r="F435" s="86"/>
      <c r="G435" s="87" t="e">
        <f>#REF!</f>
        <v>#REF!</v>
      </c>
      <c r="H435" s="87" t="e">
        <f>#REF!</f>
        <v>#REF!</v>
      </c>
      <c r="I435" s="87">
        <f>I436</f>
        <v>491760</v>
      </c>
      <c r="J435" s="9"/>
      <c r="K435" s="9"/>
      <c r="L435" s="87">
        <f>L436</f>
        <v>491760</v>
      </c>
      <c r="M435" s="54"/>
      <c r="N435" s="54"/>
      <c r="O435" s="54"/>
      <c r="P435" s="54"/>
      <c r="Q435" s="54"/>
      <c r="R435" s="54"/>
    </row>
    <row r="436" spans="1:18" s="13" customFormat="1" ht="12.75">
      <c r="A436" s="85" t="s">
        <v>85</v>
      </c>
      <c r="B436" s="86">
        <v>650</v>
      </c>
      <c r="C436" s="19" t="s">
        <v>31</v>
      </c>
      <c r="D436" s="19" t="s">
        <v>5</v>
      </c>
      <c r="E436" s="28" t="s">
        <v>298</v>
      </c>
      <c r="F436" s="20" t="s">
        <v>86</v>
      </c>
      <c r="G436" s="87"/>
      <c r="H436" s="87">
        <f>H438</f>
        <v>0</v>
      </c>
      <c r="I436" s="87">
        <f>I437</f>
        <v>491760</v>
      </c>
      <c r="J436" s="9"/>
      <c r="K436" s="9"/>
      <c r="L436" s="87">
        <f>L437</f>
        <v>491760</v>
      </c>
      <c r="M436" s="54"/>
      <c r="N436" s="54"/>
      <c r="O436" s="54"/>
      <c r="P436" s="54"/>
      <c r="Q436" s="54"/>
      <c r="R436" s="54"/>
    </row>
    <row r="437" spans="1:18" s="13" customFormat="1" ht="12.75">
      <c r="A437" s="85" t="s">
        <v>87</v>
      </c>
      <c r="B437" s="86">
        <v>650</v>
      </c>
      <c r="C437" s="19" t="s">
        <v>31</v>
      </c>
      <c r="D437" s="19" t="s">
        <v>5</v>
      </c>
      <c r="E437" s="28" t="s">
        <v>298</v>
      </c>
      <c r="F437" s="20" t="s">
        <v>88</v>
      </c>
      <c r="G437" s="87"/>
      <c r="H437" s="87">
        <f>H438</f>
        <v>0</v>
      </c>
      <c r="I437" s="87">
        <f>'[4]1'!$I$445</f>
        <v>491760</v>
      </c>
      <c r="J437" s="9"/>
      <c r="K437" s="9"/>
      <c r="L437" s="87">
        <f>'[4]1'!$L$445</f>
        <v>491760</v>
      </c>
      <c r="M437" s="54"/>
      <c r="N437" s="54"/>
      <c r="O437" s="54"/>
      <c r="P437" s="54"/>
      <c r="Q437" s="54"/>
      <c r="R437" s="54"/>
    </row>
    <row r="438" spans="1:18" s="13" customFormat="1" ht="12.75" customHeight="1" hidden="1">
      <c r="A438" s="88" t="s">
        <v>167</v>
      </c>
      <c r="B438" s="86">
        <v>650</v>
      </c>
      <c r="C438" s="19" t="s">
        <v>31</v>
      </c>
      <c r="D438" s="19" t="s">
        <v>5</v>
      </c>
      <c r="E438" s="28" t="s">
        <v>298</v>
      </c>
      <c r="F438" s="20" t="s">
        <v>107</v>
      </c>
      <c r="G438" s="87"/>
      <c r="H438" s="9"/>
      <c r="I438" s="87"/>
      <c r="J438" s="9"/>
      <c r="K438" s="9"/>
      <c r="L438" s="87"/>
      <c r="M438" s="54"/>
      <c r="N438" s="54"/>
      <c r="O438" s="54"/>
      <c r="P438" s="54"/>
      <c r="Q438" s="54"/>
      <c r="R438" s="54"/>
    </row>
    <row r="439" spans="1:18" s="13" customFormat="1" ht="12.75" hidden="1">
      <c r="A439" s="32" t="s">
        <v>32</v>
      </c>
      <c r="B439" s="16" t="s">
        <v>45</v>
      </c>
      <c r="C439" s="16" t="s">
        <v>31</v>
      </c>
      <c r="D439" s="16" t="s">
        <v>18</v>
      </c>
      <c r="E439" s="48"/>
      <c r="F439" s="20"/>
      <c r="G439" s="11" t="e">
        <f>G441</f>
        <v>#REF!</v>
      </c>
      <c r="H439" s="11" t="e">
        <f>H441</f>
        <v>#REF!</v>
      </c>
      <c r="I439" s="11">
        <f>I441+I446</f>
        <v>0</v>
      </c>
      <c r="J439" s="9"/>
      <c r="K439" s="9"/>
      <c r="L439" s="11">
        <f>L441+L446</f>
        <v>0</v>
      </c>
      <c r="M439" s="54"/>
      <c r="N439" s="54"/>
      <c r="O439" s="54"/>
      <c r="P439" s="54"/>
      <c r="Q439" s="54"/>
      <c r="R439" s="54"/>
    </row>
    <row r="440" spans="1:18" s="13" customFormat="1" ht="33.75" hidden="1">
      <c r="A440" s="85" t="s">
        <v>325</v>
      </c>
      <c r="B440" s="86">
        <v>650</v>
      </c>
      <c r="C440" s="19" t="s">
        <v>31</v>
      </c>
      <c r="D440" s="18" t="s">
        <v>18</v>
      </c>
      <c r="E440" s="28" t="s">
        <v>221</v>
      </c>
      <c r="F440" s="86"/>
      <c r="G440" s="87" t="e">
        <f>G441</f>
        <v>#REF!</v>
      </c>
      <c r="H440" s="87" t="e">
        <f>H441</f>
        <v>#REF!</v>
      </c>
      <c r="I440" s="87">
        <f>I441</f>
        <v>0</v>
      </c>
      <c r="J440" s="9"/>
      <c r="K440" s="9"/>
      <c r="L440" s="87">
        <f>L441</f>
        <v>0</v>
      </c>
      <c r="M440" s="54"/>
      <c r="N440" s="54"/>
      <c r="O440" s="54"/>
      <c r="P440" s="54"/>
      <c r="Q440" s="54"/>
      <c r="R440" s="54"/>
    </row>
    <row r="441" spans="1:18" s="13" customFormat="1" ht="15.75" customHeight="1" hidden="1">
      <c r="A441" s="85" t="s">
        <v>294</v>
      </c>
      <c r="B441" s="18" t="s">
        <v>45</v>
      </c>
      <c r="C441" s="19" t="s">
        <v>31</v>
      </c>
      <c r="D441" s="19" t="s">
        <v>18</v>
      </c>
      <c r="E441" s="28" t="s">
        <v>297</v>
      </c>
      <c r="F441" s="20"/>
      <c r="G441" s="12" t="e">
        <f>#REF!</f>
        <v>#REF!</v>
      </c>
      <c r="H441" s="12" t="e">
        <f>#REF!</f>
        <v>#REF!</v>
      </c>
      <c r="I441" s="12">
        <f>I443</f>
        <v>0</v>
      </c>
      <c r="J441" s="9"/>
      <c r="K441" s="9"/>
      <c r="L441" s="12">
        <f>L443</f>
        <v>0</v>
      </c>
      <c r="M441" s="54"/>
      <c r="N441" s="54"/>
      <c r="O441" s="54"/>
      <c r="P441" s="54"/>
      <c r="Q441" s="54"/>
      <c r="R441" s="54"/>
    </row>
    <row r="442" spans="1:18" s="13" customFormat="1" ht="17.25" customHeight="1" hidden="1">
      <c r="A442" s="85" t="s">
        <v>296</v>
      </c>
      <c r="B442" s="18" t="s">
        <v>45</v>
      </c>
      <c r="C442" s="19" t="s">
        <v>31</v>
      </c>
      <c r="D442" s="19" t="s">
        <v>18</v>
      </c>
      <c r="E442" s="28" t="s">
        <v>299</v>
      </c>
      <c r="F442" s="20"/>
      <c r="G442" s="12" t="e">
        <f>#REF!</f>
        <v>#REF!</v>
      </c>
      <c r="H442" s="12" t="e">
        <f>#REF!</f>
        <v>#REF!</v>
      </c>
      <c r="I442" s="12">
        <f>I444</f>
        <v>0</v>
      </c>
      <c r="J442" s="9"/>
      <c r="K442" s="9"/>
      <c r="L442" s="12">
        <f>L444</f>
        <v>0</v>
      </c>
      <c r="M442" s="54"/>
      <c r="N442" s="54"/>
      <c r="O442" s="54"/>
      <c r="P442" s="54"/>
      <c r="Q442" s="54"/>
      <c r="R442" s="54"/>
    </row>
    <row r="443" spans="1:18" s="13" customFormat="1" ht="12.75" hidden="1">
      <c r="A443" s="3" t="s">
        <v>85</v>
      </c>
      <c r="B443" s="18" t="s">
        <v>45</v>
      </c>
      <c r="C443" s="19" t="s">
        <v>31</v>
      </c>
      <c r="D443" s="19" t="s">
        <v>18</v>
      </c>
      <c r="E443" s="28" t="s">
        <v>299</v>
      </c>
      <c r="F443" s="20" t="s">
        <v>86</v>
      </c>
      <c r="G443" s="9">
        <f>G444+G450</f>
        <v>0</v>
      </c>
      <c r="H443" s="9">
        <f>H444+H450</f>
        <v>0</v>
      </c>
      <c r="I443" s="9">
        <f>I444</f>
        <v>0</v>
      </c>
      <c r="J443" s="9"/>
      <c r="K443" s="9"/>
      <c r="L443" s="9">
        <f>L444</f>
        <v>0</v>
      </c>
      <c r="M443" s="54"/>
      <c r="N443" s="54"/>
      <c r="O443" s="54"/>
      <c r="P443" s="54"/>
      <c r="Q443" s="54"/>
      <c r="R443" s="54"/>
    </row>
    <row r="444" spans="1:18" s="13" customFormat="1" ht="12.75" hidden="1">
      <c r="A444" s="3" t="s">
        <v>87</v>
      </c>
      <c r="B444" s="18" t="s">
        <v>45</v>
      </c>
      <c r="C444" s="19" t="s">
        <v>31</v>
      </c>
      <c r="D444" s="19" t="s">
        <v>18</v>
      </c>
      <c r="E444" s="28" t="s">
        <v>299</v>
      </c>
      <c r="F444" s="20" t="s">
        <v>88</v>
      </c>
      <c r="G444" s="9">
        <f>G445</f>
        <v>0</v>
      </c>
      <c r="H444" s="9">
        <f>H445</f>
        <v>0</v>
      </c>
      <c r="I444" s="9">
        <f>'[1]1'!$I$411</f>
        <v>0</v>
      </c>
      <c r="J444" s="9"/>
      <c r="K444" s="9"/>
      <c r="L444" s="9">
        <f>'[1]1'!$L$411</f>
        <v>0</v>
      </c>
      <c r="M444" s="54"/>
      <c r="N444" s="54"/>
      <c r="O444" s="54"/>
      <c r="P444" s="54"/>
      <c r="Q444" s="54"/>
      <c r="R444" s="54"/>
    </row>
    <row r="445" spans="1:18" s="13" customFormat="1" ht="22.5" customHeight="1" hidden="1">
      <c r="A445" s="3" t="s">
        <v>183</v>
      </c>
      <c r="B445" s="18" t="s">
        <v>45</v>
      </c>
      <c r="C445" s="19" t="s">
        <v>31</v>
      </c>
      <c r="D445" s="19" t="s">
        <v>18</v>
      </c>
      <c r="E445" s="28" t="s">
        <v>299</v>
      </c>
      <c r="F445" s="23" t="s">
        <v>182</v>
      </c>
      <c r="G445" s="9"/>
      <c r="H445" s="9"/>
      <c r="I445" s="9">
        <v>0</v>
      </c>
      <c r="J445" s="9"/>
      <c r="K445" s="9"/>
      <c r="L445" s="9">
        <v>0</v>
      </c>
      <c r="M445" s="54"/>
      <c r="N445" s="54"/>
      <c r="O445" s="54"/>
      <c r="P445" s="54"/>
      <c r="Q445" s="54"/>
      <c r="R445" s="54"/>
    </row>
    <row r="446" spans="1:18" s="13" customFormat="1" ht="33.75" hidden="1">
      <c r="A446" s="85" t="s">
        <v>326</v>
      </c>
      <c r="B446" s="18"/>
      <c r="C446" s="18" t="s">
        <v>31</v>
      </c>
      <c r="D446" s="18" t="s">
        <v>18</v>
      </c>
      <c r="E446" s="28" t="s">
        <v>268</v>
      </c>
      <c r="F446" s="86"/>
      <c r="G446" s="9"/>
      <c r="H446" s="9"/>
      <c r="I446" s="87">
        <f>I447</f>
        <v>0</v>
      </c>
      <c r="J446" s="9"/>
      <c r="K446" s="9"/>
      <c r="L446" s="87">
        <f>L447</f>
        <v>0</v>
      </c>
      <c r="M446" s="54"/>
      <c r="N446" s="54"/>
      <c r="O446" s="54"/>
      <c r="P446" s="54"/>
      <c r="Q446" s="54"/>
      <c r="R446" s="54"/>
    </row>
    <row r="447" spans="1:18" s="13" customFormat="1" ht="22.5" hidden="1">
      <c r="A447" s="3" t="s">
        <v>270</v>
      </c>
      <c r="B447" s="18"/>
      <c r="C447" s="18" t="s">
        <v>31</v>
      </c>
      <c r="D447" s="18" t="s">
        <v>18</v>
      </c>
      <c r="E447" s="28" t="s">
        <v>267</v>
      </c>
      <c r="F447" s="23"/>
      <c r="G447" s="9"/>
      <c r="H447" s="9"/>
      <c r="I447" s="9">
        <f>I448</f>
        <v>0</v>
      </c>
      <c r="J447" s="9"/>
      <c r="K447" s="9"/>
      <c r="L447" s="9">
        <f>L448</f>
        <v>0</v>
      </c>
      <c r="M447" s="54"/>
      <c r="N447" s="54"/>
      <c r="O447" s="54"/>
      <c r="P447" s="54"/>
      <c r="Q447" s="54"/>
      <c r="R447" s="54"/>
    </row>
    <row r="448" spans="1:18" s="13" customFormat="1" ht="12.75" hidden="1">
      <c r="A448" s="31" t="s">
        <v>234</v>
      </c>
      <c r="B448" s="18"/>
      <c r="C448" s="18" t="s">
        <v>31</v>
      </c>
      <c r="D448" s="18" t="s">
        <v>18</v>
      </c>
      <c r="E448" s="28" t="s">
        <v>269</v>
      </c>
      <c r="F448" s="23"/>
      <c r="G448" s="9"/>
      <c r="H448" s="9"/>
      <c r="I448" s="9">
        <f>I450</f>
        <v>0</v>
      </c>
      <c r="J448" s="9"/>
      <c r="K448" s="9"/>
      <c r="L448" s="9">
        <f>L450</f>
        <v>0</v>
      </c>
      <c r="M448" s="54"/>
      <c r="N448" s="54"/>
      <c r="O448" s="54"/>
      <c r="P448" s="54"/>
      <c r="Q448" s="54"/>
      <c r="R448" s="54"/>
    </row>
    <row r="449" spans="1:18" s="13" customFormat="1" ht="12.75" hidden="1">
      <c r="A449" s="3" t="s">
        <v>85</v>
      </c>
      <c r="B449" s="18"/>
      <c r="C449" s="18" t="s">
        <v>31</v>
      </c>
      <c r="D449" s="18" t="s">
        <v>18</v>
      </c>
      <c r="E449" s="28" t="s">
        <v>269</v>
      </c>
      <c r="F449" s="23" t="s">
        <v>86</v>
      </c>
      <c r="G449" s="9"/>
      <c r="H449" s="9"/>
      <c r="I449" s="9">
        <f>I450</f>
        <v>0</v>
      </c>
      <c r="J449" s="9"/>
      <c r="K449" s="9"/>
      <c r="L449" s="9">
        <f>L450</f>
        <v>0</v>
      </c>
      <c r="M449" s="54"/>
      <c r="N449" s="54"/>
      <c r="O449" s="54"/>
      <c r="P449" s="54"/>
      <c r="Q449" s="54"/>
      <c r="R449" s="54"/>
    </row>
    <row r="450" spans="1:18" s="13" customFormat="1" ht="12.75" hidden="1">
      <c r="A450" s="3" t="s">
        <v>105</v>
      </c>
      <c r="B450" s="18" t="s">
        <v>45</v>
      </c>
      <c r="C450" s="18" t="s">
        <v>31</v>
      </c>
      <c r="D450" s="18" t="s">
        <v>18</v>
      </c>
      <c r="E450" s="28" t="s">
        <v>269</v>
      </c>
      <c r="F450" s="23" t="s">
        <v>104</v>
      </c>
      <c r="G450" s="9"/>
      <c r="H450" s="9"/>
      <c r="I450" s="9">
        <f>'[1]1'!$I$417</f>
        <v>0</v>
      </c>
      <c r="J450" s="9"/>
      <c r="K450" s="9"/>
      <c r="L450" s="9">
        <f>'[1]1'!$L$417</f>
        <v>0</v>
      </c>
      <c r="M450" s="54"/>
      <c r="N450" s="54"/>
      <c r="O450" s="54"/>
      <c r="P450" s="54"/>
      <c r="Q450" s="54"/>
      <c r="R450" s="54"/>
    </row>
    <row r="451" spans="1:12" ht="12.75">
      <c r="A451" s="32" t="s">
        <v>42</v>
      </c>
      <c r="B451" s="16" t="s">
        <v>45</v>
      </c>
      <c r="C451" s="89" t="s">
        <v>44</v>
      </c>
      <c r="D451" s="89"/>
      <c r="E451" s="90"/>
      <c r="F451" s="91"/>
      <c r="G451" s="10">
        <f>G452</f>
        <v>0</v>
      </c>
      <c r="H451" s="10" t="e">
        <f>H452</f>
        <v>#REF!</v>
      </c>
      <c r="I451" s="10">
        <f>I452</f>
        <v>4050000</v>
      </c>
      <c r="J451" s="10"/>
      <c r="K451" s="10"/>
      <c r="L451" s="10">
        <f>L452</f>
        <v>4050000</v>
      </c>
    </row>
    <row r="452" spans="1:12" ht="12.75">
      <c r="A452" s="32" t="s">
        <v>43</v>
      </c>
      <c r="B452" s="16" t="s">
        <v>45</v>
      </c>
      <c r="C452" s="24" t="s">
        <v>44</v>
      </c>
      <c r="D452" s="24" t="s">
        <v>5</v>
      </c>
      <c r="E452" s="29"/>
      <c r="F452" s="25"/>
      <c r="G452" s="8">
        <f>G453+G460</f>
        <v>0</v>
      </c>
      <c r="H452" s="8" t="e">
        <f>H453+H460</f>
        <v>#REF!</v>
      </c>
      <c r="I452" s="8">
        <f>I453</f>
        <v>4050000</v>
      </c>
      <c r="J452" s="8"/>
      <c r="K452" s="8"/>
      <c r="L452" s="8">
        <f>L453</f>
        <v>4050000</v>
      </c>
    </row>
    <row r="453" spans="1:12" ht="25.5" customHeight="1">
      <c r="A453" s="3" t="s">
        <v>367</v>
      </c>
      <c r="B453" s="18" t="s">
        <v>45</v>
      </c>
      <c r="C453" s="24" t="s">
        <v>44</v>
      </c>
      <c r="D453" s="24" t="s">
        <v>5</v>
      </c>
      <c r="E453" s="28" t="s">
        <v>300</v>
      </c>
      <c r="F453" s="22"/>
      <c r="G453" s="9">
        <f>G456</f>
        <v>0</v>
      </c>
      <c r="H453" s="9" t="e">
        <f>H455+#REF!</f>
        <v>#REF!</v>
      </c>
      <c r="I453" s="9">
        <f>I455+I460</f>
        <v>4050000</v>
      </c>
      <c r="J453" s="9"/>
      <c r="K453" s="9"/>
      <c r="L453" s="9">
        <f>L455+L460</f>
        <v>4050000</v>
      </c>
    </row>
    <row r="454" spans="1:12" ht="25.5" customHeight="1">
      <c r="A454" s="3" t="s">
        <v>302</v>
      </c>
      <c r="B454" s="18" t="s">
        <v>45</v>
      </c>
      <c r="C454" s="24" t="s">
        <v>44</v>
      </c>
      <c r="D454" s="24" t="s">
        <v>5</v>
      </c>
      <c r="E454" s="28" t="s">
        <v>301</v>
      </c>
      <c r="F454" s="20"/>
      <c r="G454" s="43">
        <f aca="true" t="shared" si="48" ref="G454:H462">G455</f>
        <v>0</v>
      </c>
      <c r="H454" s="43">
        <f t="shared" si="48"/>
        <v>0</v>
      </c>
      <c r="I454" s="43">
        <f>I455</f>
        <v>4030000</v>
      </c>
      <c r="J454" s="43"/>
      <c r="K454" s="43"/>
      <c r="L454" s="43">
        <f>L455</f>
        <v>4030000</v>
      </c>
    </row>
    <row r="455" spans="1:12" ht="22.5">
      <c r="A455" s="3" t="s">
        <v>285</v>
      </c>
      <c r="B455" s="18" t="s">
        <v>45</v>
      </c>
      <c r="C455" s="24" t="s">
        <v>44</v>
      </c>
      <c r="D455" s="24" t="s">
        <v>5</v>
      </c>
      <c r="E455" s="28" t="s">
        <v>303</v>
      </c>
      <c r="F455" s="20"/>
      <c r="G455" s="43">
        <f t="shared" si="48"/>
        <v>0</v>
      </c>
      <c r="H455" s="43">
        <f t="shared" si="48"/>
        <v>0</v>
      </c>
      <c r="I455" s="43">
        <f>I456</f>
        <v>4030000</v>
      </c>
      <c r="J455" s="43"/>
      <c r="K455" s="43"/>
      <c r="L455" s="43">
        <f>L456</f>
        <v>4030000</v>
      </c>
    </row>
    <row r="456" spans="1:12" ht="22.5" customHeight="1">
      <c r="A456" s="31" t="s">
        <v>312</v>
      </c>
      <c r="B456" s="18" t="s">
        <v>45</v>
      </c>
      <c r="C456" s="24" t="s">
        <v>44</v>
      </c>
      <c r="D456" s="24" t="s">
        <v>5</v>
      </c>
      <c r="E456" s="28" t="s">
        <v>303</v>
      </c>
      <c r="F456" s="20" t="s">
        <v>76</v>
      </c>
      <c r="G456" s="9">
        <f t="shared" si="48"/>
        <v>0</v>
      </c>
      <c r="H456" s="9">
        <f t="shared" si="48"/>
        <v>0</v>
      </c>
      <c r="I456" s="9">
        <f>I457</f>
        <v>4030000</v>
      </c>
      <c r="J456" s="9"/>
      <c r="K456" s="9"/>
      <c r="L456" s="9">
        <f>L457</f>
        <v>4030000</v>
      </c>
    </row>
    <row r="457" spans="1:12" ht="12.75">
      <c r="A457" s="6" t="s">
        <v>74</v>
      </c>
      <c r="B457" s="18" t="s">
        <v>45</v>
      </c>
      <c r="C457" s="24" t="s">
        <v>44</v>
      </c>
      <c r="D457" s="24" t="s">
        <v>5</v>
      </c>
      <c r="E457" s="28" t="s">
        <v>303</v>
      </c>
      <c r="F457" s="23" t="s">
        <v>77</v>
      </c>
      <c r="G457" s="12">
        <f t="shared" si="48"/>
        <v>0</v>
      </c>
      <c r="H457" s="12">
        <f t="shared" si="48"/>
        <v>0</v>
      </c>
      <c r="I457" s="87">
        <f>'[4]1'!$I$465</f>
        <v>4030000</v>
      </c>
      <c r="J457" s="10"/>
      <c r="K457" s="10"/>
      <c r="L457" s="87">
        <f>'[4]1'!$L$465</f>
        <v>4030000</v>
      </c>
    </row>
    <row r="458" spans="1:12" ht="36.75" customHeight="1" hidden="1">
      <c r="A458" s="31" t="s">
        <v>119</v>
      </c>
      <c r="B458" s="18" t="s">
        <v>45</v>
      </c>
      <c r="C458" s="24" t="s">
        <v>44</v>
      </c>
      <c r="D458" s="24" t="s">
        <v>5</v>
      </c>
      <c r="E458" s="28" t="s">
        <v>303</v>
      </c>
      <c r="F458" s="23" t="s">
        <v>75</v>
      </c>
      <c r="G458" s="12"/>
      <c r="H458" s="9"/>
      <c r="I458" s="12">
        <v>0</v>
      </c>
      <c r="J458" s="10"/>
      <c r="K458" s="10"/>
      <c r="L458" s="12">
        <v>0</v>
      </c>
    </row>
    <row r="459" spans="1:12" ht="12.75" customHeight="1" hidden="1">
      <c r="A459" s="42" t="s">
        <v>90</v>
      </c>
      <c r="B459" s="18" t="s">
        <v>45</v>
      </c>
      <c r="C459" s="24" t="s">
        <v>44</v>
      </c>
      <c r="D459" s="24" t="s">
        <v>5</v>
      </c>
      <c r="E459" s="28" t="s">
        <v>303</v>
      </c>
      <c r="F459" s="23" t="s">
        <v>89</v>
      </c>
      <c r="G459" s="12"/>
      <c r="H459" s="9"/>
      <c r="I459" s="12">
        <v>0</v>
      </c>
      <c r="J459" s="10"/>
      <c r="K459" s="10"/>
      <c r="L459" s="12">
        <v>0</v>
      </c>
    </row>
    <row r="460" spans="1:12" ht="12.75">
      <c r="A460" s="31" t="s">
        <v>234</v>
      </c>
      <c r="B460" s="18" t="s">
        <v>45</v>
      </c>
      <c r="C460" s="24" t="s">
        <v>44</v>
      </c>
      <c r="D460" s="24" t="s">
        <v>5</v>
      </c>
      <c r="E460" s="28" t="s">
        <v>304</v>
      </c>
      <c r="F460" s="20"/>
      <c r="G460" s="43">
        <f t="shared" si="48"/>
        <v>0</v>
      </c>
      <c r="H460" s="43">
        <f t="shared" si="48"/>
        <v>0</v>
      </c>
      <c r="I460" s="43">
        <f>I461</f>
        <v>20000</v>
      </c>
      <c r="J460" s="10"/>
      <c r="K460" s="10"/>
      <c r="L460" s="43">
        <f>L461</f>
        <v>20000</v>
      </c>
    </row>
    <row r="461" spans="1:12" ht="24" customHeight="1">
      <c r="A461" s="31" t="s">
        <v>312</v>
      </c>
      <c r="B461" s="18" t="s">
        <v>45</v>
      </c>
      <c r="C461" s="24" t="s">
        <v>44</v>
      </c>
      <c r="D461" s="24" t="s">
        <v>5</v>
      </c>
      <c r="E461" s="28" t="s">
        <v>304</v>
      </c>
      <c r="F461" s="20" t="s">
        <v>76</v>
      </c>
      <c r="G461" s="9">
        <f t="shared" si="48"/>
        <v>0</v>
      </c>
      <c r="H461" s="9">
        <f t="shared" si="48"/>
        <v>0</v>
      </c>
      <c r="I461" s="9">
        <f>I462</f>
        <v>20000</v>
      </c>
      <c r="J461" s="10"/>
      <c r="K461" s="10"/>
      <c r="L461" s="9">
        <f>L462</f>
        <v>20000</v>
      </c>
    </row>
    <row r="462" spans="1:12" ht="12.75">
      <c r="A462" s="6" t="s">
        <v>74</v>
      </c>
      <c r="B462" s="18" t="s">
        <v>45</v>
      </c>
      <c r="C462" s="24" t="s">
        <v>44</v>
      </c>
      <c r="D462" s="24" t="s">
        <v>5</v>
      </c>
      <c r="E462" s="28" t="s">
        <v>304</v>
      </c>
      <c r="F462" s="23" t="s">
        <v>77</v>
      </c>
      <c r="G462" s="12">
        <f t="shared" si="48"/>
        <v>0</v>
      </c>
      <c r="H462" s="12">
        <f t="shared" si="48"/>
        <v>0</v>
      </c>
      <c r="I462" s="87">
        <f>'[4]1'!$I$470</f>
        <v>20000</v>
      </c>
      <c r="J462" s="10"/>
      <c r="K462" s="10"/>
      <c r="L462" s="87">
        <f>'[4]1'!$L$470</f>
        <v>20000</v>
      </c>
    </row>
    <row r="463" spans="1:12" ht="33.75" customHeight="1" hidden="1">
      <c r="A463" s="31" t="s">
        <v>119</v>
      </c>
      <c r="B463" s="18" t="s">
        <v>45</v>
      </c>
      <c r="C463" s="24" t="s">
        <v>44</v>
      </c>
      <c r="D463" s="24" t="s">
        <v>5</v>
      </c>
      <c r="E463" s="28" t="s">
        <v>304</v>
      </c>
      <c r="F463" s="23" t="s">
        <v>75</v>
      </c>
      <c r="G463" s="12"/>
      <c r="H463" s="9"/>
      <c r="I463" s="12">
        <v>18000</v>
      </c>
      <c r="J463" s="10"/>
      <c r="K463" s="10"/>
      <c r="L463" s="12">
        <v>18000</v>
      </c>
    </row>
    <row r="464" spans="1:18" s="13" customFormat="1" ht="21" customHeight="1" hidden="1">
      <c r="A464" s="92" t="s">
        <v>208</v>
      </c>
      <c r="B464" s="16" t="s">
        <v>45</v>
      </c>
      <c r="C464" s="16" t="s">
        <v>94</v>
      </c>
      <c r="D464" s="19"/>
      <c r="E464" s="28"/>
      <c r="F464" s="20"/>
      <c r="G464" s="11" t="e">
        <f>#REF!</f>
        <v>#REF!</v>
      </c>
      <c r="H464" s="11" t="e">
        <f>#REF!</f>
        <v>#REF!</v>
      </c>
      <c r="I464" s="11">
        <f>I465</f>
        <v>0</v>
      </c>
      <c r="J464" s="9"/>
      <c r="K464" s="9"/>
      <c r="L464" s="11">
        <f>L465</f>
        <v>0</v>
      </c>
      <c r="M464" s="54"/>
      <c r="N464" s="54"/>
      <c r="O464" s="54"/>
      <c r="P464" s="54"/>
      <c r="Q464" s="54"/>
      <c r="R464" s="54"/>
    </row>
    <row r="465" spans="1:18" s="13" customFormat="1" ht="12.75" customHeight="1" hidden="1">
      <c r="A465" s="35" t="s">
        <v>168</v>
      </c>
      <c r="B465" s="18" t="s">
        <v>45</v>
      </c>
      <c r="C465" s="19" t="s">
        <v>94</v>
      </c>
      <c r="D465" s="19" t="s">
        <v>18</v>
      </c>
      <c r="E465" s="28"/>
      <c r="F465" s="20"/>
      <c r="G465" s="11">
        <f>G466</f>
        <v>0</v>
      </c>
      <c r="H465" s="11">
        <f>H466</f>
        <v>0</v>
      </c>
      <c r="I465" s="11">
        <f>I466</f>
        <v>0</v>
      </c>
      <c r="J465" s="9"/>
      <c r="K465" s="9"/>
      <c r="L465" s="11">
        <f>L466</f>
        <v>0</v>
      </c>
      <c r="M465" s="54"/>
      <c r="N465" s="54"/>
      <c r="O465" s="54"/>
      <c r="P465" s="54"/>
      <c r="Q465" s="54"/>
      <c r="R465" s="54"/>
    </row>
    <row r="466" spans="1:18" s="13" customFormat="1" ht="33.75" customHeight="1" hidden="1">
      <c r="A466" s="3" t="s">
        <v>198</v>
      </c>
      <c r="B466" s="18" t="s">
        <v>45</v>
      </c>
      <c r="C466" s="19" t="s">
        <v>94</v>
      </c>
      <c r="D466" s="19" t="s">
        <v>18</v>
      </c>
      <c r="E466" s="28" t="s">
        <v>138</v>
      </c>
      <c r="F466" s="20"/>
      <c r="G466" s="12">
        <f>G470</f>
        <v>0</v>
      </c>
      <c r="H466" s="12">
        <f>H470</f>
        <v>0</v>
      </c>
      <c r="I466" s="12">
        <f>I470</f>
        <v>0</v>
      </c>
      <c r="J466" s="9"/>
      <c r="K466" s="9"/>
      <c r="L466" s="12">
        <f>L470</f>
        <v>0</v>
      </c>
      <c r="M466" s="54"/>
      <c r="N466" s="54"/>
      <c r="O466" s="54"/>
      <c r="P466" s="54"/>
      <c r="Q466" s="54"/>
      <c r="R466" s="54"/>
    </row>
    <row r="467" spans="1:18" s="13" customFormat="1" ht="67.5" customHeight="1" hidden="1">
      <c r="A467" s="3" t="s">
        <v>205</v>
      </c>
      <c r="B467" s="18" t="s">
        <v>45</v>
      </c>
      <c r="C467" s="19" t="s">
        <v>94</v>
      </c>
      <c r="D467" s="19" t="s">
        <v>18</v>
      </c>
      <c r="E467" s="40" t="s">
        <v>169</v>
      </c>
      <c r="F467" s="20"/>
      <c r="G467" s="12">
        <f>G471</f>
        <v>0</v>
      </c>
      <c r="H467" s="12">
        <f>H471</f>
        <v>0</v>
      </c>
      <c r="I467" s="12">
        <f>I468</f>
        <v>0</v>
      </c>
      <c r="J467" s="9"/>
      <c r="K467" s="9"/>
      <c r="L467" s="12">
        <f>L468</f>
        <v>0</v>
      </c>
      <c r="M467" s="54"/>
      <c r="N467" s="54"/>
      <c r="O467" s="54"/>
      <c r="P467" s="54"/>
      <c r="Q467" s="54"/>
      <c r="R467" s="54"/>
    </row>
    <row r="468" spans="1:18" s="13" customFormat="1" ht="67.5" customHeight="1" hidden="1">
      <c r="A468" s="3" t="s">
        <v>209</v>
      </c>
      <c r="B468" s="18" t="s">
        <v>45</v>
      </c>
      <c r="C468" s="19" t="s">
        <v>94</v>
      </c>
      <c r="D468" s="19" t="s">
        <v>18</v>
      </c>
      <c r="E468" s="28" t="s">
        <v>210</v>
      </c>
      <c r="F468" s="23"/>
      <c r="G468" s="9">
        <f>G470</f>
        <v>0</v>
      </c>
      <c r="H468" s="9">
        <f>H470</f>
        <v>0</v>
      </c>
      <c r="I468" s="9">
        <f>I470</f>
        <v>0</v>
      </c>
      <c r="J468" s="9"/>
      <c r="K468" s="9"/>
      <c r="L468" s="9">
        <f>L470</f>
        <v>0</v>
      </c>
      <c r="M468" s="54"/>
      <c r="N468" s="54"/>
      <c r="O468" s="54"/>
      <c r="P468" s="54"/>
      <c r="Q468" s="54"/>
      <c r="R468" s="54"/>
    </row>
    <row r="469" spans="1:18" s="13" customFormat="1" ht="12.75" customHeight="1" hidden="1">
      <c r="A469" s="35" t="s">
        <v>98</v>
      </c>
      <c r="B469" s="18" t="s">
        <v>45</v>
      </c>
      <c r="C469" s="19" t="s">
        <v>94</v>
      </c>
      <c r="D469" s="19" t="s">
        <v>18</v>
      </c>
      <c r="E469" s="28" t="s">
        <v>211</v>
      </c>
      <c r="F469" s="23" t="s">
        <v>19</v>
      </c>
      <c r="G469" s="9"/>
      <c r="H469" s="9"/>
      <c r="I469" s="9">
        <f>I470</f>
        <v>0</v>
      </c>
      <c r="J469" s="9"/>
      <c r="K469" s="9"/>
      <c r="L469" s="9">
        <f>L470</f>
        <v>0</v>
      </c>
      <c r="M469" s="54"/>
      <c r="N469" s="54"/>
      <c r="O469" s="54"/>
      <c r="P469" s="54"/>
      <c r="Q469" s="54"/>
      <c r="R469" s="54"/>
    </row>
    <row r="470" spans="1:18" s="13" customFormat="1" ht="12.75" customHeight="1" hidden="1">
      <c r="A470" s="35" t="s">
        <v>96</v>
      </c>
      <c r="B470" s="18" t="s">
        <v>45</v>
      </c>
      <c r="C470" s="19" t="s">
        <v>94</v>
      </c>
      <c r="D470" s="19" t="s">
        <v>18</v>
      </c>
      <c r="E470" s="28" t="s">
        <v>211</v>
      </c>
      <c r="F470" s="20" t="s">
        <v>95</v>
      </c>
      <c r="G470" s="9"/>
      <c r="H470" s="9"/>
      <c r="I470" s="9">
        <f>50000-50000</f>
        <v>0</v>
      </c>
      <c r="J470" s="9"/>
      <c r="K470" s="9"/>
      <c r="L470" s="9">
        <f>50000-50000</f>
        <v>0</v>
      </c>
      <c r="M470" s="54"/>
      <c r="N470" s="54"/>
      <c r="O470" s="54"/>
      <c r="P470" s="54"/>
      <c r="Q470" s="54"/>
      <c r="R470" s="54"/>
    </row>
    <row r="471" spans="1:12" ht="12.75">
      <c r="A471" s="32" t="s">
        <v>13</v>
      </c>
      <c r="B471" s="93"/>
      <c r="C471" s="94"/>
      <c r="D471" s="94"/>
      <c r="E471" s="71"/>
      <c r="F471" s="25"/>
      <c r="G471" s="8"/>
      <c r="H471" s="8"/>
      <c r="I471" s="8">
        <f>I17+I105+I122+I195+I242+I370+I384+I398+I431+I451+I464+I390</f>
        <v>32950142.099999998</v>
      </c>
      <c r="J471" s="8">
        <f>J17+J105+J122+J195+J242+J370+J384+J398+J431+J451+J464+J390</f>
        <v>442100</v>
      </c>
      <c r="K471" s="8">
        <f>K17+K105+K122+K195+K242+K370+K384+K398+K431+K451+K464+K390</f>
        <v>0</v>
      </c>
      <c r="L471" s="8">
        <f>L17+L105+L122+L195+L242+L370+L384+L398+L431+L451+L464+L390</f>
        <v>33403529.73</v>
      </c>
    </row>
    <row r="472" spans="1:12" ht="12.75">
      <c r="A472" s="36"/>
      <c r="E472" s="30"/>
      <c r="I472" s="15"/>
      <c r="L472" s="15"/>
    </row>
    <row r="473" spans="1:12" ht="12.75">
      <c r="A473" s="36"/>
      <c r="E473" s="30"/>
      <c r="I473" s="52"/>
      <c r="L473" s="52"/>
    </row>
    <row r="474" spans="1:12" ht="12.75">
      <c r="A474" s="36"/>
      <c r="E474" s="30"/>
      <c r="I474" s="53"/>
      <c r="L474" s="53"/>
    </row>
    <row r="475" spans="1:12" ht="12.75">
      <c r="A475" s="36"/>
      <c r="E475" s="30"/>
      <c r="I475" s="52"/>
      <c r="L475" s="52"/>
    </row>
    <row r="476" spans="1:12" ht="12.75">
      <c r="A476" s="36"/>
      <c r="E476" s="30"/>
      <c r="L476"/>
    </row>
    <row r="477" spans="1:12" ht="12.75">
      <c r="A477" s="36"/>
      <c r="E477" s="30"/>
      <c r="I477" s="21"/>
      <c r="L477" s="21"/>
    </row>
    <row r="478" spans="1:12" ht="12.75">
      <c r="A478" s="36"/>
      <c r="E478" s="30"/>
      <c r="I478" s="21"/>
      <c r="L478" s="21"/>
    </row>
    <row r="479" spans="1:12" ht="12.75">
      <c r="A479" s="36"/>
      <c r="E479" s="30"/>
      <c r="I479" s="21"/>
      <c r="L479" s="21"/>
    </row>
    <row r="480" spans="1:12" ht="12.75">
      <c r="A480" s="36"/>
      <c r="E480" s="30"/>
      <c r="I480" s="21"/>
      <c r="L480" s="21"/>
    </row>
    <row r="481" spans="1:12" ht="12.75">
      <c r="A481" s="36"/>
      <c r="E481" s="30"/>
      <c r="I481" s="21"/>
      <c r="L481" s="21"/>
    </row>
    <row r="482" spans="1:12" ht="12.75">
      <c r="A482" s="36"/>
      <c r="E482" s="30"/>
      <c r="I482" s="21"/>
      <c r="L482" s="21"/>
    </row>
    <row r="483" spans="1:12" ht="12.75">
      <c r="A483" s="36"/>
      <c r="E483" s="30"/>
      <c r="I483" s="21"/>
      <c r="L483" s="21"/>
    </row>
    <row r="484" spans="1:12" ht="12.75">
      <c r="A484" s="36"/>
      <c r="E484" s="30"/>
      <c r="I484" s="21"/>
      <c r="L484" s="21"/>
    </row>
    <row r="485" spans="1:12" ht="12.75">
      <c r="A485" s="36"/>
      <c r="E485" s="30"/>
      <c r="I485" s="21"/>
      <c r="L485" s="21"/>
    </row>
    <row r="486" spans="1:12" ht="12.75">
      <c r="A486" s="36"/>
      <c r="E486" s="30"/>
      <c r="I486" s="21"/>
      <c r="L486" s="21"/>
    </row>
    <row r="487" spans="1:12" ht="12.75">
      <c r="A487" s="36"/>
      <c r="E487" s="30"/>
      <c r="I487" s="21"/>
      <c r="L487" s="21"/>
    </row>
    <row r="488" spans="1:12" ht="12.75">
      <c r="A488" s="36"/>
      <c r="E488" s="30"/>
      <c r="I488" s="21"/>
      <c r="L488" s="21"/>
    </row>
    <row r="489" spans="1:12" ht="12.75">
      <c r="A489" s="36"/>
      <c r="E489" s="30"/>
      <c r="I489" s="21"/>
      <c r="L489" s="21"/>
    </row>
    <row r="490" spans="1:12" ht="12.75">
      <c r="A490" s="36"/>
      <c r="E490" s="30"/>
      <c r="I490" s="21"/>
      <c r="L490" s="21"/>
    </row>
    <row r="491" spans="1:12" ht="12.75">
      <c r="A491" s="36"/>
      <c r="E491" s="30"/>
      <c r="I491" s="21"/>
      <c r="L491" s="21"/>
    </row>
    <row r="492" spans="1:12" ht="12.75">
      <c r="A492" s="36"/>
      <c r="E492" s="30"/>
      <c r="I492" s="21"/>
      <c r="L492" s="21"/>
    </row>
    <row r="493" spans="1:12" ht="12.75">
      <c r="A493" s="36"/>
      <c r="E493" s="30"/>
      <c r="I493" s="21"/>
      <c r="L493" s="21"/>
    </row>
    <row r="494" spans="1:12" ht="12.75">
      <c r="A494" s="36"/>
      <c r="E494" s="30"/>
      <c r="I494" s="21"/>
      <c r="L494" s="21"/>
    </row>
    <row r="495" spans="1:12" ht="12.75">
      <c r="A495" s="36"/>
      <c r="E495" s="30"/>
      <c r="I495" s="21"/>
      <c r="L495" s="21"/>
    </row>
    <row r="496" spans="1:12" ht="12.75">
      <c r="A496" s="36"/>
      <c r="E496" s="30"/>
      <c r="I496" s="21"/>
      <c r="L496" s="21"/>
    </row>
    <row r="497" spans="1:12" ht="12.75">
      <c r="A497" s="36"/>
      <c r="E497" s="30"/>
      <c r="I497" s="21"/>
      <c r="L497" s="21"/>
    </row>
    <row r="498" spans="1:12" ht="12.75">
      <c r="A498" s="36"/>
      <c r="E498" s="30"/>
      <c r="I498" s="21"/>
      <c r="L498" s="21"/>
    </row>
    <row r="499" spans="1:12" ht="12.75">
      <c r="A499" s="36"/>
      <c r="E499" s="30"/>
      <c r="I499" s="21"/>
      <c r="L499" s="21"/>
    </row>
    <row r="500" spans="1:12" ht="12.75">
      <c r="A500" s="36"/>
      <c r="E500" s="30"/>
      <c r="I500" s="21"/>
      <c r="L500" s="21"/>
    </row>
    <row r="501" spans="1:12" ht="12.75">
      <c r="A501" s="36"/>
      <c r="E501" s="30"/>
      <c r="I501" s="21"/>
      <c r="L501" s="21"/>
    </row>
    <row r="502" spans="1:12" ht="12.75">
      <c r="A502" s="36"/>
      <c r="E502" s="30"/>
      <c r="I502" s="21"/>
      <c r="L502" s="21"/>
    </row>
    <row r="503" spans="1:12" ht="12.75">
      <c r="A503" s="36"/>
      <c r="E503" s="30"/>
      <c r="I503" s="21"/>
      <c r="L503" s="21"/>
    </row>
    <row r="504" spans="1:12" ht="12.75">
      <c r="A504" s="36"/>
      <c r="E504" s="30"/>
      <c r="I504" s="21"/>
      <c r="L504" s="21"/>
    </row>
    <row r="505" spans="1:12" ht="12.75">
      <c r="A505" s="36"/>
      <c r="E505" s="30"/>
      <c r="I505" s="21"/>
      <c r="L505" s="21"/>
    </row>
    <row r="506" spans="1:12" ht="12.75">
      <c r="A506" s="36"/>
      <c r="E506" s="30"/>
      <c r="I506" s="21"/>
      <c r="L506" s="21"/>
    </row>
    <row r="507" spans="1:12" ht="12.75">
      <c r="A507" s="36"/>
      <c r="E507" s="30"/>
      <c r="I507" s="21"/>
      <c r="L507" s="21"/>
    </row>
    <row r="508" spans="1:12" ht="12.75">
      <c r="A508" s="36"/>
      <c r="E508" s="30"/>
      <c r="I508" s="21"/>
      <c r="L508" s="21"/>
    </row>
    <row r="509" spans="1:12" ht="12.75">
      <c r="A509" s="36"/>
      <c r="E509" s="30"/>
      <c r="I509" s="21"/>
      <c r="L509" s="21"/>
    </row>
    <row r="510" spans="1:12" ht="12.75">
      <c r="A510" s="36"/>
      <c r="E510" s="30"/>
      <c r="I510" s="21"/>
      <c r="L510" s="21"/>
    </row>
    <row r="511" spans="1:12" ht="12.75">
      <c r="A511" s="36"/>
      <c r="E511" s="30"/>
      <c r="I511" s="21"/>
      <c r="L511" s="21"/>
    </row>
    <row r="512" spans="1:12" ht="12.75">
      <c r="A512" s="36"/>
      <c r="E512" s="30"/>
      <c r="I512" s="21"/>
      <c r="L512" s="21"/>
    </row>
    <row r="513" spans="1:12" ht="12.75">
      <c r="A513" s="36"/>
      <c r="E513" s="30"/>
      <c r="I513" s="21"/>
      <c r="L513" s="21"/>
    </row>
    <row r="514" spans="1:12" ht="12.75">
      <c r="A514" s="44"/>
      <c r="E514" s="45"/>
      <c r="I514" s="15"/>
      <c r="L514" s="15"/>
    </row>
    <row r="515" spans="1:12" ht="12.75">
      <c r="A515" s="36"/>
      <c r="E515" s="30"/>
      <c r="I515" s="15"/>
      <c r="L515" s="15"/>
    </row>
    <row r="516" spans="1:12" ht="12.75">
      <c r="A516" s="36"/>
      <c r="E516" s="30"/>
      <c r="I516" s="15"/>
      <c r="L516" s="15"/>
    </row>
    <row r="517" spans="1:12" ht="12.75">
      <c r="A517" s="36"/>
      <c r="E517" s="30"/>
      <c r="I517" s="15"/>
      <c r="L517" s="15"/>
    </row>
    <row r="518" spans="1:12" ht="12.75">
      <c r="A518" s="36"/>
      <c r="E518" s="30"/>
      <c r="I518" s="15"/>
      <c r="L518" s="15"/>
    </row>
    <row r="519" spans="1:12" ht="12.75">
      <c r="A519" s="36"/>
      <c r="E519" s="30"/>
      <c r="I519" s="15"/>
      <c r="L519" s="15"/>
    </row>
    <row r="520" spans="1:12" ht="12.75">
      <c r="A520" s="36"/>
      <c r="E520" s="30"/>
      <c r="I520" s="15"/>
      <c r="L520" s="15"/>
    </row>
    <row r="521" spans="1:12" ht="12.75">
      <c r="A521" s="36"/>
      <c r="E521" s="30"/>
      <c r="I521" s="15"/>
      <c r="L521" s="15"/>
    </row>
    <row r="522" spans="1:12" ht="12.75">
      <c r="A522" s="36"/>
      <c r="E522" s="30"/>
      <c r="I522" s="15"/>
      <c r="L522" s="15"/>
    </row>
    <row r="523" spans="1:12" ht="12.75">
      <c r="A523" s="36"/>
      <c r="E523" s="30"/>
      <c r="I523" s="15"/>
      <c r="L523" s="15"/>
    </row>
    <row r="524" spans="1:12" ht="12.75">
      <c r="A524" s="36"/>
      <c r="E524" s="30"/>
      <c r="I524" s="15"/>
      <c r="L524" s="15"/>
    </row>
    <row r="525" spans="1:12" ht="12.75">
      <c r="A525" s="36"/>
      <c r="E525" s="30"/>
      <c r="I525" s="15"/>
      <c r="L525" s="15"/>
    </row>
    <row r="526" spans="1:12" ht="12.75">
      <c r="A526" s="36"/>
      <c r="E526" s="30"/>
      <c r="I526" s="15"/>
      <c r="L526" s="15"/>
    </row>
    <row r="527" spans="1:12" ht="12.75">
      <c r="A527" s="36"/>
      <c r="E527" s="30"/>
      <c r="I527" s="15"/>
      <c r="L527" s="15"/>
    </row>
    <row r="528" spans="1:12" ht="12.75">
      <c r="A528" s="36"/>
      <c r="E528" s="30"/>
      <c r="I528" s="15"/>
      <c r="L528" s="15"/>
    </row>
    <row r="529" spans="1:12" ht="12.75">
      <c r="A529" s="36"/>
      <c r="E529" s="30"/>
      <c r="I529" s="15"/>
      <c r="L529" s="15"/>
    </row>
    <row r="530" spans="1:12" ht="12.75">
      <c r="A530" s="36"/>
      <c r="E530" s="30"/>
      <c r="I530" s="15"/>
      <c r="L530" s="15"/>
    </row>
    <row r="531" spans="1:12" ht="12.75">
      <c r="A531" s="36"/>
      <c r="E531" s="30"/>
      <c r="I531" s="15"/>
      <c r="L531" s="15"/>
    </row>
    <row r="532" spans="1:12" ht="12.75">
      <c r="A532" s="36"/>
      <c r="E532" s="30"/>
      <c r="I532" s="15"/>
      <c r="L532" s="15"/>
    </row>
    <row r="533" spans="1:12" ht="12.75">
      <c r="A533" s="36"/>
      <c r="E533" s="30"/>
      <c r="I533" s="15"/>
      <c r="L533" s="15"/>
    </row>
    <row r="534" spans="1:12" ht="12.75">
      <c r="A534" s="36"/>
      <c r="E534" s="30"/>
      <c r="I534" s="15"/>
      <c r="L534" s="15"/>
    </row>
    <row r="535" spans="1:12" ht="12.75">
      <c r="A535" s="36"/>
      <c r="E535" s="30"/>
      <c r="I535" s="15"/>
      <c r="L535" s="15"/>
    </row>
    <row r="536" spans="1:12" ht="12.75">
      <c r="A536" s="36"/>
      <c r="E536" s="30"/>
      <c r="I536" s="15"/>
      <c r="L536" s="15"/>
    </row>
    <row r="537" spans="1:12" ht="12.75">
      <c r="A537" s="36"/>
      <c r="E537" s="30"/>
      <c r="I537" s="15"/>
      <c r="L537" s="15"/>
    </row>
    <row r="538" spans="1:12" ht="12.75">
      <c r="A538" s="36"/>
      <c r="E538" s="30"/>
      <c r="I538" s="15"/>
      <c r="L538" s="15"/>
    </row>
    <row r="539" spans="1:12" ht="12.75">
      <c r="A539" s="36"/>
      <c r="E539" s="30"/>
      <c r="I539" s="15"/>
      <c r="L539" s="15"/>
    </row>
    <row r="540" spans="1:12" ht="12.75">
      <c r="A540" s="36"/>
      <c r="E540" s="30"/>
      <c r="I540" s="15"/>
      <c r="L540" s="15"/>
    </row>
    <row r="541" spans="1:12" ht="12.75">
      <c r="A541" s="36"/>
      <c r="E541" s="30"/>
      <c r="I541" s="15"/>
      <c r="L541" s="15"/>
    </row>
    <row r="542" spans="1:12" ht="12.75">
      <c r="A542" s="36"/>
      <c r="E542" s="30"/>
      <c r="I542" s="15"/>
      <c r="L542" s="15"/>
    </row>
    <row r="543" spans="1:12" ht="12.75">
      <c r="A543" s="36"/>
      <c r="E543" s="30"/>
      <c r="I543" s="15"/>
      <c r="L543" s="15"/>
    </row>
    <row r="544" spans="1:12" ht="12.75">
      <c r="A544" s="36"/>
      <c r="E544" s="30"/>
      <c r="I544" s="15"/>
      <c r="L544" s="15"/>
    </row>
    <row r="545" spans="1:12" ht="12.75">
      <c r="A545" s="36"/>
      <c r="E545" s="30"/>
      <c r="I545" s="15"/>
      <c r="L545" s="15"/>
    </row>
    <row r="546" spans="1:12" ht="12.75">
      <c r="A546" s="36"/>
      <c r="E546" s="30"/>
      <c r="I546" s="15"/>
      <c r="L546" s="15"/>
    </row>
    <row r="547" spans="1:12" ht="12.75">
      <c r="A547" s="36"/>
      <c r="E547" s="30"/>
      <c r="I547" s="15"/>
      <c r="L547" s="15"/>
    </row>
    <row r="548" spans="1:12" ht="12.75">
      <c r="A548" s="36"/>
      <c r="E548" s="30"/>
      <c r="I548" s="15"/>
      <c r="L548" s="15"/>
    </row>
    <row r="549" spans="1:12" ht="12.75">
      <c r="A549" s="36"/>
      <c r="E549" s="30"/>
      <c r="I549" s="15"/>
      <c r="L549" s="15"/>
    </row>
    <row r="550" spans="1:12" ht="12.75">
      <c r="A550" s="36"/>
      <c r="E550" s="30"/>
      <c r="I550" s="15"/>
      <c r="L550" s="15"/>
    </row>
    <row r="551" spans="1:12" ht="12.75">
      <c r="A551" s="36"/>
      <c r="E551" s="30"/>
      <c r="L551"/>
    </row>
    <row r="552" spans="1:12" ht="12.75">
      <c r="A552" s="36"/>
      <c r="E552" s="30"/>
      <c r="L552"/>
    </row>
    <row r="553" spans="1:12" ht="12.75">
      <c r="A553" s="36"/>
      <c r="E553" s="30"/>
      <c r="L553"/>
    </row>
    <row r="554" spans="1:12" ht="12.75">
      <c r="A554" s="36"/>
      <c r="E554" s="30"/>
      <c r="L554"/>
    </row>
    <row r="555" spans="1:12" ht="12.75">
      <c r="A555" s="36"/>
      <c r="E555" s="30"/>
      <c r="L555"/>
    </row>
    <row r="556" spans="1:12" ht="12.75">
      <c r="A556" s="36"/>
      <c r="E556" s="30"/>
      <c r="L556"/>
    </row>
    <row r="557" spans="1:12" ht="12.75">
      <c r="A557" s="36"/>
      <c r="E557" s="30"/>
      <c r="L557"/>
    </row>
    <row r="558" spans="1:12" ht="12.75">
      <c r="A558" s="36"/>
      <c r="E558" s="30"/>
      <c r="L558"/>
    </row>
    <row r="559" spans="1:12" ht="12.75">
      <c r="A559" s="36"/>
      <c r="E559" s="30"/>
      <c r="L559"/>
    </row>
    <row r="560" spans="1:12" ht="12.75">
      <c r="A560" s="36"/>
      <c r="E560" s="30"/>
      <c r="L560"/>
    </row>
    <row r="561" spans="1:12" ht="12.75">
      <c r="A561" s="36"/>
      <c r="E561" s="30"/>
      <c r="L561"/>
    </row>
    <row r="562" spans="1:12" ht="12.75">
      <c r="A562" s="36"/>
      <c r="E562" s="30"/>
      <c r="L562"/>
    </row>
    <row r="563" spans="1:12" ht="12.75">
      <c r="A563" s="36"/>
      <c r="E563" s="30"/>
      <c r="L563"/>
    </row>
    <row r="564" spans="1:12" ht="12.75">
      <c r="A564" s="36"/>
      <c r="E564" s="30"/>
      <c r="L564"/>
    </row>
    <row r="565" spans="1:12" ht="12.75">
      <c r="A565" s="36"/>
      <c r="E565" s="30"/>
      <c r="L565"/>
    </row>
    <row r="566" spans="1:12" ht="12.75">
      <c r="A566" s="36"/>
      <c r="E566" s="30"/>
      <c r="L566"/>
    </row>
    <row r="567" spans="1:12" ht="12.75">
      <c r="A567" s="36"/>
      <c r="E567" s="30"/>
      <c r="L567"/>
    </row>
    <row r="568" spans="1:12" ht="12.75">
      <c r="A568" s="36"/>
      <c r="E568" s="30"/>
      <c r="L568"/>
    </row>
    <row r="569" spans="1:12" ht="12.75">
      <c r="A569" s="36"/>
      <c r="E569" s="30"/>
      <c r="L569"/>
    </row>
    <row r="570" spans="1:12" ht="12.75">
      <c r="A570" s="36"/>
      <c r="E570" s="30"/>
      <c r="L570"/>
    </row>
    <row r="571" spans="1:12" ht="12.75">
      <c r="A571" s="36"/>
      <c r="E571" s="30"/>
      <c r="L571"/>
    </row>
    <row r="572" spans="1:12" ht="12.75">
      <c r="A572" s="36"/>
      <c r="E572" s="30"/>
      <c r="L572"/>
    </row>
    <row r="573" spans="1:12" ht="12.75">
      <c r="A573" s="36"/>
      <c r="E573" s="30"/>
      <c r="L573"/>
    </row>
    <row r="574" spans="1:12" ht="12.75">
      <c r="A574" s="36"/>
      <c r="E574" s="30"/>
      <c r="L574"/>
    </row>
    <row r="575" spans="1:12" ht="12.75">
      <c r="A575" s="36"/>
      <c r="E575" s="30"/>
      <c r="L575"/>
    </row>
    <row r="576" spans="1:12" ht="12.75">
      <c r="A576" s="36"/>
      <c r="E576" s="30"/>
      <c r="L576"/>
    </row>
    <row r="577" spans="1:12" ht="12.75">
      <c r="A577" s="36"/>
      <c r="L577"/>
    </row>
    <row r="578" spans="1:12" ht="12.75">
      <c r="A578" s="36"/>
      <c r="L578"/>
    </row>
    <row r="579" spans="1:12" ht="12.75">
      <c r="A579" s="36"/>
      <c r="L579"/>
    </row>
    <row r="580" spans="1:12" ht="12.75">
      <c r="A580" s="36"/>
      <c r="L580"/>
    </row>
    <row r="581" spans="1:12" ht="12.75">
      <c r="A581" s="36"/>
      <c r="L581"/>
    </row>
    <row r="582" spans="1:12" ht="12.75">
      <c r="A582" s="36"/>
      <c r="L582"/>
    </row>
    <row r="583" spans="1:12" ht="12.75">
      <c r="A583" s="36"/>
      <c r="L583"/>
    </row>
    <row r="584" spans="1:12" ht="12.75">
      <c r="A584" s="36"/>
      <c r="L584"/>
    </row>
    <row r="585" spans="1:12" ht="12.75">
      <c r="A585" s="36"/>
      <c r="L585"/>
    </row>
    <row r="586" spans="1:12" ht="12.75">
      <c r="A586" s="36"/>
      <c r="L586"/>
    </row>
    <row r="587" spans="1:12" ht="12.75">
      <c r="A587" s="36"/>
      <c r="L587"/>
    </row>
    <row r="588" spans="1:12" ht="12.75">
      <c r="A588" s="36"/>
      <c r="L588"/>
    </row>
    <row r="589" spans="1:12" ht="12.75">
      <c r="A589" s="36"/>
      <c r="L589"/>
    </row>
    <row r="590" spans="1:12" ht="12.75">
      <c r="A590" s="36"/>
      <c r="L590"/>
    </row>
    <row r="591" spans="1:12" ht="12.75">
      <c r="A591" s="36"/>
      <c r="L591"/>
    </row>
    <row r="592" spans="1:12" ht="12.75">
      <c r="A592" s="36"/>
      <c r="L592"/>
    </row>
    <row r="593" ht="12.75">
      <c r="A593" s="36"/>
    </row>
    <row r="594" ht="12.75">
      <c r="A594" s="36"/>
    </row>
    <row r="595" ht="12.75">
      <c r="A595" s="36"/>
    </row>
    <row r="596" ht="12.75">
      <c r="A596" s="36"/>
    </row>
    <row r="597" ht="12.75">
      <c r="A597" s="36"/>
    </row>
    <row r="598" ht="12.75">
      <c r="A598" s="36"/>
    </row>
    <row r="599" ht="12.75">
      <c r="A599" s="36"/>
    </row>
    <row r="600" ht="12.75">
      <c r="A600" s="36"/>
    </row>
    <row r="601" ht="12.75">
      <c r="A601" s="36"/>
    </row>
    <row r="602" ht="12.75">
      <c r="A602" s="36"/>
    </row>
    <row r="603" ht="12.75">
      <c r="A603" s="36"/>
    </row>
    <row r="604" ht="12.75">
      <c r="A604" s="36"/>
    </row>
  </sheetData>
  <sheetProtection/>
  <mergeCells count="10">
    <mergeCell ref="A11:L11"/>
    <mergeCell ref="B13:B14"/>
    <mergeCell ref="A13:A14"/>
    <mergeCell ref="G13:G14"/>
    <mergeCell ref="H13:H14"/>
    <mergeCell ref="I13:L13"/>
    <mergeCell ref="C13:C14"/>
    <mergeCell ref="D13:D14"/>
    <mergeCell ref="E13:E14"/>
    <mergeCell ref="F13:F14"/>
  </mergeCells>
  <printOptions horizontalCentered="1"/>
  <pageMargins left="0.5905511811023623" right="0.1968503937007874" top="0.5905511811023623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FIN</cp:lastModifiedBy>
  <cp:lastPrinted>2019-11-13T10:22:00Z</cp:lastPrinted>
  <dcterms:created xsi:type="dcterms:W3CDTF">2006-11-09T04:14:19Z</dcterms:created>
  <dcterms:modified xsi:type="dcterms:W3CDTF">2019-11-22T10:18:26Z</dcterms:modified>
  <cp:category/>
  <cp:version/>
  <cp:contentType/>
  <cp:contentStatus/>
</cp:coreProperties>
</file>