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0" windowWidth="10920" windowHeight="9705" activeTab="0"/>
  </bookViews>
  <sheets>
    <sheet name="Расчет цены " sheetId="1" r:id="rId1"/>
    <sheet name="Лист1" sheetId="2" r:id="rId2"/>
  </sheets>
  <definedNames>
    <definedName name="OLE_LINK54" localSheetId="0">'Расчет цены '!$C$6</definedName>
    <definedName name="_xlnm.Print_Area" localSheetId="0">'Расчет цены '!$A$1:$N$22</definedName>
  </definedNames>
  <calcPr fullCalcOnLoad="1"/>
</workbook>
</file>

<file path=xl/sharedStrings.xml><?xml version="1.0" encoding="utf-8"?>
<sst xmlns="http://schemas.openxmlformats.org/spreadsheetml/2006/main" count="43" uniqueCount="39">
  <si>
    <t>№</t>
  </si>
  <si>
    <t>Ед. изм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</si>
  <si>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</si>
  <si>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</si>
  <si>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</si>
  <si>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</si>
  <si>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</si>
  <si>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</si>
  <si>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рублей</t>
  </si>
  <si>
    <t>Однородность совокупности значений выявленных цен, используемых в расчете Н(М)ЦК, ЦКЕП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</si>
  <si>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</si>
  <si>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РАСЧЁТ НАЧАЛЬНОЙ (МАКСИМАЛЬНОЙ) ЦЕНЫ КОНТРАКТА</t>
  </si>
  <si>
    <t xml:space="preserve">Количество </t>
  </si>
  <si>
    <t>Ценовые предложения (руб)</t>
  </si>
  <si>
    <t>Итого</t>
  </si>
  <si>
    <t>Поставщик 1</t>
  </si>
  <si>
    <t>Поставщик 2</t>
  </si>
  <si>
    <t>Н(М)ЦК, ЦКЕП, определяемая методом сопоставимых рыночных цен        (анализа рынка)</t>
  </si>
  <si>
    <t xml:space="preserve">Начальная (максимальная) цена контракта составила:  </t>
  </si>
  <si>
    <t>Очистка грунтовых дорог от снега автогрейдерами 4 раза в месяц</t>
  </si>
  <si>
    <t>1000 м2</t>
  </si>
  <si>
    <t>Очистка дорог с твердым покрытием от снега автогрейдерами 4 раза в месяц</t>
  </si>
  <si>
    <t>Уборка снежных валов автогрейерами 1 раз в месяц</t>
  </si>
  <si>
    <t>1 км вала</t>
  </si>
  <si>
    <t>Сгребание снега на перекрестках</t>
  </si>
  <si>
    <t>10 км</t>
  </si>
  <si>
    <t>Очистка тротуаров от снега снегоочистителями на базе трактора 4 раза в месяц</t>
  </si>
  <si>
    <t>Погрузка снега погрузчиками в автосамосвал</t>
  </si>
  <si>
    <t>1 т</t>
  </si>
  <si>
    <t>Вывоз снега, льда в черте поселка автосамосвалами</t>
  </si>
  <si>
    <t xml:space="preserve">Исполнитель: Филатова О.Ф., тел.8 (34675) 43332, 15 октября 2014г. </t>
  </si>
  <si>
    <t>Наименование поставщика</t>
  </si>
  <si>
    <t>ИП Лазуркевич И.И.</t>
  </si>
  <si>
    <t>Контактная информация (тел/факс, адрес электронной почты или почтовый адрес) наименование источника информации</t>
  </si>
  <si>
    <t>ООО Орион Плюс</t>
  </si>
  <si>
    <t>628240, Тюменская обл, г.Советский, ул.Гастелло д.33, кв.28, e-mail: orionplus86ugra@mail.ru</t>
  </si>
  <si>
    <t>628250, Тюменская обл, п.Пионерский, ул.Строителей, д.3 e-mail: ils36@yandex.ru</t>
  </si>
  <si>
    <t>Номер поставщика</t>
  </si>
  <si>
    <t>Наименование предмета контракта -                                                зимнее содержание дорог в с.п.Алябьевский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</si>
</sst>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952500</xdr:rowOff>
    </xdr:from>
    <xdr:to>
      <xdr:col>12</xdr:col>
      <xdr:colOff>0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85737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4</xdr:row>
      <xdr:rowOff>923925</xdr:rowOff>
    </xdr:from>
    <xdr:to>
      <xdr:col>10</xdr:col>
      <xdr:colOff>904875</xdr:colOff>
      <xdr:row>4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82880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4</xdr:row>
      <xdr:rowOff>1600200</xdr:rowOff>
    </xdr:from>
    <xdr:to>
      <xdr:col>12</xdr:col>
      <xdr:colOff>1504950</xdr:colOff>
      <xdr:row>4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25050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1400175</xdr:rowOff>
    </xdr:from>
    <xdr:to>
      <xdr:col>12</xdr:col>
      <xdr:colOff>419100</xdr:colOff>
      <xdr:row>4</xdr:row>
      <xdr:rowOff>1619250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9775" y="230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"/>
  <sheetViews>
    <sheetView tabSelected="1" view="pageBreakPreview" zoomScale="60" zoomScalePageLayoutView="0" workbookViewId="0" topLeftCell="A1">
      <selection activeCell="B12" sqref="B12:C12"/>
    </sheetView>
  </sheetViews>
  <sheetFormatPr defaultColWidth="9.140625" defaultRowHeight="15"/>
  <cols>
    <col min="1" max="1" width="3.140625" style="4" customWidth="1"/>
    <col min="2" max="2" width="18.28125" style="4" customWidth="1"/>
    <col min="3" max="3" width="29.140625" style="5" customWidth="1"/>
    <col min="4" max="4" width="4.7109375" style="4" customWidth="1"/>
    <col min="5" max="5" width="8.140625" style="4" customWidth="1"/>
    <col min="6" max="6" width="13.00390625" style="4" customWidth="1"/>
    <col min="7" max="7" width="12.57421875" style="4" customWidth="1"/>
    <col min="8" max="8" width="12.421875" style="4" customWidth="1"/>
    <col min="9" max="9" width="6.00390625" style="4" hidden="1" customWidth="1"/>
    <col min="10" max="10" width="12.7109375" style="4" customWidth="1"/>
    <col min="11" max="11" width="13.57421875" style="4" customWidth="1"/>
    <col min="12" max="12" width="12.7109375" style="4" customWidth="1"/>
    <col min="13" max="13" width="22.7109375" style="4" customWidth="1"/>
    <col min="14" max="14" width="11.421875" style="4" customWidth="1"/>
    <col min="15" max="15" width="9.140625" style="4" hidden="1" customWidth="1"/>
    <col min="16" max="16" width="12.140625" style="4" hidden="1" customWidth="1"/>
    <col min="17" max="16384" width="9.140625" style="4" customWidth="1"/>
  </cols>
  <sheetData>
    <row r="2" spans="1:16" ht="19.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9.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39" customHeight="1">
      <c r="A4" s="43" t="s">
        <v>0</v>
      </c>
      <c r="B4" s="35" t="s">
        <v>38</v>
      </c>
      <c r="C4" s="36"/>
      <c r="D4" s="43" t="s">
        <v>1</v>
      </c>
      <c r="E4" s="43" t="s">
        <v>12</v>
      </c>
      <c r="F4" s="40" t="s">
        <v>13</v>
      </c>
      <c r="G4" s="40"/>
      <c r="H4" s="40"/>
      <c r="I4" s="2"/>
      <c r="J4" s="44" t="s">
        <v>9</v>
      </c>
      <c r="K4" s="44"/>
      <c r="L4" s="44"/>
      <c r="M4" s="40" t="s">
        <v>17</v>
      </c>
      <c r="N4" s="40"/>
      <c r="O4" s="40"/>
      <c r="P4" s="40"/>
      <c r="Q4" s="12"/>
    </row>
    <row r="5" spans="1:16" ht="162" customHeight="1">
      <c r="A5" s="43"/>
      <c r="B5" s="37"/>
      <c r="C5" s="38"/>
      <c r="D5" s="43"/>
      <c r="E5" s="43"/>
      <c r="F5" s="2" t="s">
        <v>15</v>
      </c>
      <c r="G5" s="2" t="s">
        <v>16</v>
      </c>
      <c r="H5" s="2"/>
      <c r="I5" s="2" t="s">
        <v>5</v>
      </c>
      <c r="J5" s="2" t="s">
        <v>4</v>
      </c>
      <c r="K5" s="2" t="s">
        <v>2</v>
      </c>
      <c r="L5" s="3" t="s">
        <v>3</v>
      </c>
      <c r="M5" s="1" t="s">
        <v>10</v>
      </c>
      <c r="N5" s="2" t="s">
        <v>7</v>
      </c>
      <c r="O5" s="2"/>
      <c r="P5" s="2"/>
    </row>
    <row r="6" spans="1:16" s="6" customFormat="1" ht="29.25" customHeight="1">
      <c r="A6" s="14">
        <v>1</v>
      </c>
      <c r="B6" s="46" t="s">
        <v>19</v>
      </c>
      <c r="C6" s="47"/>
      <c r="D6" s="48" t="s">
        <v>20</v>
      </c>
      <c r="E6" s="49">
        <v>1249.138</v>
      </c>
      <c r="F6" s="16">
        <v>78.53</v>
      </c>
      <c r="G6" s="16">
        <v>80.2</v>
      </c>
      <c r="H6" s="16">
        <v>0</v>
      </c>
      <c r="I6" s="16" t="s">
        <v>6</v>
      </c>
      <c r="J6" s="17">
        <f>AVERAGE(F6:G6)</f>
        <v>79.36500000000001</v>
      </c>
      <c r="K6" s="18">
        <f>SQRT(((SUM((POWER(G6-J6,2)),(POWER(F6-J6,2)))/(COLUMNS(F6:G6)-1))))</f>
        <v>1.1808683245815357</v>
      </c>
      <c r="L6" s="18">
        <f>K6/J6*100</f>
        <v>1.4878955768683118</v>
      </c>
      <c r="M6" s="19">
        <f>((E6/2)*(SUM(F6:G6)))</f>
        <v>99137.83737000001</v>
      </c>
      <c r="N6" s="19">
        <f>M6/E6</f>
        <v>79.36500000000001</v>
      </c>
      <c r="O6" s="19"/>
      <c r="P6" s="19"/>
    </row>
    <row r="7" spans="1:17" s="6" customFormat="1" ht="31.5" customHeight="1">
      <c r="A7" s="14">
        <v>2</v>
      </c>
      <c r="B7" s="46" t="s">
        <v>21</v>
      </c>
      <c r="C7" s="47"/>
      <c r="D7" s="48" t="s">
        <v>20</v>
      </c>
      <c r="E7" s="49">
        <v>902</v>
      </c>
      <c r="F7" s="16">
        <v>78.53</v>
      </c>
      <c r="G7" s="16">
        <v>80.2</v>
      </c>
      <c r="H7" s="16">
        <v>0</v>
      </c>
      <c r="I7" s="16" t="s">
        <v>6</v>
      </c>
      <c r="J7" s="17">
        <f>AVERAGE(F7:G7)</f>
        <v>79.36500000000001</v>
      </c>
      <c r="K7" s="18">
        <f>SQRT(((SUM((POWER(G7-J7,2)),(POWER(F7-J7,2)))/(COLUMNS(F7:G7)-1))))</f>
        <v>1.1808683245815357</v>
      </c>
      <c r="L7" s="18">
        <f>K7/J7*100</f>
        <v>1.4878955768683118</v>
      </c>
      <c r="M7" s="19">
        <f>((E7/2)*(SUM(F7:G7)))</f>
        <v>71587.23000000001</v>
      </c>
      <c r="N7" s="19">
        <f>M7/E7</f>
        <v>79.36500000000001</v>
      </c>
      <c r="O7" s="19"/>
      <c r="P7" s="19"/>
      <c r="Q7" s="10"/>
    </row>
    <row r="8" spans="1:17" s="6" customFormat="1" ht="31.5" customHeight="1">
      <c r="A8" s="14">
        <v>3</v>
      </c>
      <c r="B8" s="46" t="s">
        <v>22</v>
      </c>
      <c r="C8" s="47"/>
      <c r="D8" s="48" t="s">
        <v>23</v>
      </c>
      <c r="E8" s="49">
        <v>51.384</v>
      </c>
      <c r="F8" s="16">
        <v>133</v>
      </c>
      <c r="G8" s="16">
        <v>151</v>
      </c>
      <c r="H8" s="16">
        <v>0</v>
      </c>
      <c r="I8" s="16"/>
      <c r="J8" s="17">
        <f>AVERAGE(F8:G8)</f>
        <v>142</v>
      </c>
      <c r="K8" s="18">
        <f>SQRT(((SUM((POWER(G8-J8,2)),(POWER(F8-J8,2)))/(COLUMNS(F8:G8)-1))))</f>
        <v>12.727922061357855</v>
      </c>
      <c r="L8" s="18">
        <f>K8/J8*100</f>
        <v>8.963325395322434</v>
      </c>
      <c r="M8" s="19">
        <f>((E8/2)*(SUM(F8:G8)))</f>
        <v>7296.528</v>
      </c>
      <c r="N8" s="19">
        <f>M8/E8</f>
        <v>142</v>
      </c>
      <c r="O8" s="19"/>
      <c r="P8" s="19"/>
      <c r="Q8" s="10"/>
    </row>
    <row r="9" spans="1:17" s="6" customFormat="1" ht="31.5" customHeight="1">
      <c r="A9" s="14">
        <v>4</v>
      </c>
      <c r="B9" s="46" t="s">
        <v>24</v>
      </c>
      <c r="C9" s="47"/>
      <c r="D9" s="48" t="s">
        <v>25</v>
      </c>
      <c r="E9" s="49">
        <v>0.205</v>
      </c>
      <c r="F9" s="16">
        <v>403.34</v>
      </c>
      <c r="G9" s="16">
        <v>445</v>
      </c>
      <c r="H9" s="16">
        <v>0</v>
      </c>
      <c r="I9" s="16"/>
      <c r="J9" s="17">
        <f>AVERAGE(F9:G9)</f>
        <v>424.16999999999996</v>
      </c>
      <c r="K9" s="18">
        <f>SQRT(((SUM((POWER(G9-J9,2)),(POWER(F9-J9,2)))/(COLUMNS(F9:G9)-1))))</f>
        <v>29.458068504231587</v>
      </c>
      <c r="L9" s="18">
        <f>K9/J9*100</f>
        <v>6.944873165059196</v>
      </c>
      <c r="M9" s="19">
        <f>((E9/2)*(SUM(F9:G9)))</f>
        <v>86.95485</v>
      </c>
      <c r="N9" s="19">
        <f>M9/E9</f>
        <v>424.17</v>
      </c>
      <c r="O9" s="19"/>
      <c r="P9" s="19"/>
      <c r="Q9" s="10"/>
    </row>
    <row r="10" spans="1:17" s="6" customFormat="1" ht="31.5" customHeight="1">
      <c r="A10" s="14">
        <v>5</v>
      </c>
      <c r="B10" s="46" t="s">
        <v>26</v>
      </c>
      <c r="C10" s="47"/>
      <c r="D10" s="48" t="s">
        <v>20</v>
      </c>
      <c r="E10" s="49">
        <v>3.67</v>
      </c>
      <c r="F10" s="16">
        <v>43.7</v>
      </c>
      <c r="G10" s="16">
        <v>42.65</v>
      </c>
      <c r="H10" s="16">
        <v>0</v>
      </c>
      <c r="I10" s="16"/>
      <c r="J10" s="17">
        <f>AVERAGE(F10:G10)</f>
        <v>43.175</v>
      </c>
      <c r="K10" s="18">
        <f>SQRT(((SUM((POWER(G10-J10,2)),(POWER(F10-J10,2)))/(COLUMNS(F10:G10)-1))))</f>
        <v>0.7424621202458779</v>
      </c>
      <c r="L10" s="18">
        <f>K10/J10*100</f>
        <v>1.7196574875411184</v>
      </c>
      <c r="M10" s="19">
        <f>((E10/2)*(SUM(F10:G10)))</f>
        <v>158.45225</v>
      </c>
      <c r="N10" s="19">
        <f>M10/E10</f>
        <v>43.175</v>
      </c>
      <c r="O10" s="19"/>
      <c r="P10" s="19"/>
      <c r="Q10" s="10"/>
    </row>
    <row r="11" spans="1:17" s="6" customFormat="1" ht="31.5" customHeight="1">
      <c r="A11" s="14">
        <v>6</v>
      </c>
      <c r="B11" s="46" t="s">
        <v>27</v>
      </c>
      <c r="C11" s="47"/>
      <c r="D11" s="48" t="s">
        <v>28</v>
      </c>
      <c r="E11" s="49">
        <v>72</v>
      </c>
      <c r="F11" s="16">
        <v>401.25</v>
      </c>
      <c r="G11" s="16">
        <v>467.5</v>
      </c>
      <c r="H11" s="16">
        <v>0</v>
      </c>
      <c r="I11" s="16"/>
      <c r="J11" s="17">
        <f>AVERAGE(F11:G11)</f>
        <v>434.375</v>
      </c>
      <c r="K11" s="18">
        <f>SQRT(((SUM((POWER(G11-J11,2)),(POWER(F11-J11,2)))/(COLUMNS(F11:G11)-1))))</f>
        <v>46.845824253608775</v>
      </c>
      <c r="L11" s="18">
        <f>K11/J11*100</f>
        <v>10.784650187881157</v>
      </c>
      <c r="M11" s="19">
        <f>((E11/2)*(SUM(F11:G11)))</f>
        <v>31275</v>
      </c>
      <c r="N11" s="19">
        <f>M11/E11</f>
        <v>434.375</v>
      </c>
      <c r="O11" s="19"/>
      <c r="P11" s="19"/>
      <c r="Q11" s="10"/>
    </row>
    <row r="12" spans="1:17" s="6" customFormat="1" ht="31.5" customHeight="1">
      <c r="A12" s="14">
        <v>7</v>
      </c>
      <c r="B12" s="46" t="s">
        <v>29</v>
      </c>
      <c r="C12" s="47"/>
      <c r="D12" s="48" t="s">
        <v>28</v>
      </c>
      <c r="E12" s="49">
        <v>72</v>
      </c>
      <c r="F12" s="16">
        <v>557</v>
      </c>
      <c r="G12" s="16">
        <v>571</v>
      </c>
      <c r="H12" s="16">
        <v>0</v>
      </c>
      <c r="I12" s="16"/>
      <c r="J12" s="17">
        <f>AVERAGE(F12:G12)</f>
        <v>564</v>
      </c>
      <c r="K12" s="18">
        <f>SQRT(((SUM((POWER(G12-J12,2)),(POWER(F12-J12,2)))/(COLUMNS(F12:G12)-1))))</f>
        <v>9.899494936611665</v>
      </c>
      <c r="L12" s="18">
        <f>K12/J12*100</f>
        <v>1.7552295986900117</v>
      </c>
      <c r="M12" s="19">
        <f>((E12/2)*(SUM(F12:G12)))</f>
        <v>40608</v>
      </c>
      <c r="N12" s="19">
        <f>M12/E12</f>
        <v>564</v>
      </c>
      <c r="O12" s="19"/>
      <c r="P12" s="19"/>
      <c r="Q12" s="10"/>
    </row>
    <row r="13" spans="1:16" s="6" customFormat="1" ht="28.5" customHeight="1">
      <c r="A13" s="13"/>
      <c r="B13" s="39" t="s">
        <v>14</v>
      </c>
      <c r="C13" s="41"/>
      <c r="D13" s="14"/>
      <c r="E13" s="15"/>
      <c r="F13" s="16"/>
      <c r="G13" s="16"/>
      <c r="H13" s="16"/>
      <c r="I13" s="16"/>
      <c r="J13" s="17"/>
      <c r="K13" s="18"/>
      <c r="L13" s="18"/>
      <c r="M13" s="19">
        <f>SUM(M6:M12)</f>
        <v>250150.00247</v>
      </c>
      <c r="N13" s="19"/>
      <c r="O13" s="19"/>
      <c r="P13" s="19"/>
    </row>
    <row r="14" spans="1:16" ht="15.75">
      <c r="A14" s="20"/>
      <c r="B14" s="20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233" ht="15.75">
      <c r="A15" s="22"/>
      <c r="B15" s="23" t="s">
        <v>18</v>
      </c>
      <c r="C15" s="24"/>
      <c r="D15" s="22"/>
      <c r="E15" s="22"/>
      <c r="F15" s="29">
        <f>M13</f>
        <v>250150.00247</v>
      </c>
      <c r="G15" s="23" t="s">
        <v>8</v>
      </c>
      <c r="H15" s="22"/>
      <c r="I15" s="20"/>
      <c r="J15" s="25"/>
      <c r="K15" s="26"/>
      <c r="L15" s="20"/>
      <c r="M15" s="27"/>
      <c r="N15" s="27"/>
      <c r="O15" s="27"/>
      <c r="P15" s="20"/>
      <c r="Q15" s="11"/>
      <c r="R15" s="11"/>
      <c r="S15" s="11"/>
      <c r="T15" s="11"/>
      <c r="U15" s="11"/>
      <c r="V15" s="11"/>
      <c r="W15" s="11"/>
      <c r="X15" s="11"/>
      <c r="Y15" s="11"/>
      <c r="AG15" s="11"/>
      <c r="AH15" s="11"/>
      <c r="AI15" s="11"/>
      <c r="AJ15" s="11"/>
      <c r="AK15" s="11"/>
      <c r="AL15" s="11"/>
      <c r="AM15" s="11"/>
      <c r="AN15" s="11"/>
      <c r="AO15" s="11"/>
      <c r="AW15" s="11"/>
      <c r="AX15" s="11"/>
      <c r="AY15" s="11"/>
      <c r="AZ15" s="11"/>
      <c r="BA15" s="11"/>
      <c r="BB15" s="11"/>
      <c r="BC15" s="11"/>
      <c r="BD15" s="11"/>
      <c r="BE15" s="11"/>
      <c r="BM15" s="11"/>
      <c r="BN15" s="11"/>
      <c r="BO15" s="11"/>
      <c r="BP15" s="11"/>
      <c r="BQ15" s="11"/>
      <c r="BR15" s="11"/>
      <c r="BS15" s="11"/>
      <c r="BT15" s="11"/>
      <c r="BU15" s="11"/>
      <c r="CC15" s="11"/>
      <c r="CD15" s="11"/>
      <c r="CE15" s="11"/>
      <c r="CF15" s="11"/>
      <c r="CG15" s="11"/>
      <c r="CH15" s="11"/>
      <c r="CI15" s="11"/>
      <c r="CJ15" s="11"/>
      <c r="CK15" s="11"/>
      <c r="CS15" s="11"/>
      <c r="CT15" s="11"/>
      <c r="CU15" s="11"/>
      <c r="CV15" s="11"/>
      <c r="CW15" s="11"/>
      <c r="CX15" s="11"/>
      <c r="CY15" s="11"/>
      <c r="CZ15" s="11"/>
      <c r="DA15" s="11"/>
      <c r="DI15" s="11"/>
      <c r="DJ15" s="11"/>
      <c r="DK15" s="11"/>
      <c r="DL15" s="11"/>
      <c r="DM15" s="11"/>
      <c r="DN15" s="11"/>
      <c r="DO15" s="11"/>
      <c r="DP15" s="11"/>
      <c r="DQ15" s="11"/>
      <c r="DY15" s="11"/>
      <c r="DZ15" s="11"/>
      <c r="EA15" s="11"/>
      <c r="EB15" s="11"/>
      <c r="EC15" s="11"/>
      <c r="ED15" s="11"/>
      <c r="EE15" s="11"/>
      <c r="EF15" s="11"/>
      <c r="EG15" s="11"/>
      <c r="EO15" s="11"/>
      <c r="EP15" s="11"/>
      <c r="EQ15" s="11"/>
      <c r="ER15" s="11"/>
      <c r="ES15" s="11"/>
      <c r="ET15" s="11"/>
      <c r="EU15" s="11"/>
      <c r="EV15" s="11"/>
      <c r="EW15" s="11"/>
      <c r="FE15" s="11"/>
      <c r="FF15" s="11"/>
      <c r="FG15" s="11"/>
      <c r="FH15" s="11"/>
      <c r="FI15" s="11"/>
      <c r="FJ15" s="11"/>
      <c r="FK15" s="11"/>
      <c r="FL15" s="11"/>
      <c r="FM15" s="11"/>
      <c r="FU15" s="11"/>
      <c r="FV15" s="11"/>
      <c r="FW15" s="11"/>
      <c r="FX15" s="11"/>
      <c r="FY15" s="11"/>
      <c r="FZ15" s="11"/>
      <c r="GA15" s="11"/>
      <c r="GB15" s="11"/>
      <c r="GC15" s="11"/>
      <c r="GK15" s="11"/>
      <c r="GL15" s="11"/>
      <c r="GM15" s="11"/>
      <c r="GN15" s="11"/>
      <c r="GO15" s="11"/>
      <c r="GP15" s="11"/>
      <c r="GQ15" s="11"/>
      <c r="GR15" s="11"/>
      <c r="GS15" s="11"/>
      <c r="HA15" s="11"/>
      <c r="HB15" s="11"/>
      <c r="HC15" s="11"/>
      <c r="HD15" s="11"/>
      <c r="HE15" s="11"/>
      <c r="HF15" s="11"/>
      <c r="HG15" s="11"/>
      <c r="HH15" s="11"/>
      <c r="HI15" s="11"/>
      <c r="HQ15" s="11"/>
      <c r="HR15" s="11"/>
      <c r="HS15" s="11"/>
      <c r="HT15" s="11"/>
      <c r="HU15" s="11"/>
      <c r="HV15" s="11"/>
      <c r="HW15" s="11"/>
      <c r="HX15" s="11"/>
      <c r="HY15" s="11"/>
    </row>
    <row r="16" spans="1:256" ht="15.75">
      <c r="A16" s="33"/>
      <c r="B16" s="33"/>
      <c r="C16" s="33"/>
      <c r="D16" s="33"/>
      <c r="E16" s="33"/>
      <c r="F16" s="33"/>
      <c r="G16" s="33"/>
      <c r="H16" s="33"/>
      <c r="I16" s="34"/>
      <c r="J16" s="25"/>
      <c r="K16" s="26"/>
      <c r="L16" s="26"/>
      <c r="M16" s="28"/>
      <c r="N16" s="26"/>
      <c r="O16" s="26"/>
      <c r="P16" s="25"/>
      <c r="Q16" s="31"/>
      <c r="R16" s="31"/>
      <c r="S16" s="31"/>
      <c r="T16" s="31"/>
      <c r="U16" s="31"/>
      <c r="V16" s="31"/>
      <c r="W16" s="31"/>
      <c r="X16" s="31"/>
      <c r="Y16" s="31"/>
      <c r="Z16" s="7"/>
      <c r="AA16" s="8"/>
      <c r="AB16" s="8"/>
      <c r="AC16" s="9"/>
      <c r="AD16" s="8"/>
      <c r="AE16" s="8"/>
      <c r="AF16" s="7"/>
      <c r="AG16" s="31"/>
      <c r="AH16" s="31"/>
      <c r="AI16" s="31"/>
      <c r="AJ16" s="31"/>
      <c r="AK16" s="31"/>
      <c r="AL16" s="31"/>
      <c r="AM16" s="31"/>
      <c r="AN16" s="31"/>
      <c r="AO16" s="31"/>
      <c r="AP16" s="7"/>
      <c r="AQ16" s="8"/>
      <c r="AR16" s="8"/>
      <c r="AS16" s="9"/>
      <c r="AT16" s="8"/>
      <c r="AU16" s="8"/>
      <c r="AV16" s="7"/>
      <c r="AW16" s="31"/>
      <c r="AX16" s="31"/>
      <c r="AY16" s="31"/>
      <c r="AZ16" s="31"/>
      <c r="BA16" s="31"/>
      <c r="BB16" s="31"/>
      <c r="BC16" s="31"/>
      <c r="BD16" s="31"/>
      <c r="BE16" s="31"/>
      <c r="BF16" s="7"/>
      <c r="BG16" s="8"/>
      <c r="BH16" s="8"/>
      <c r="BI16" s="9"/>
      <c r="BJ16" s="8"/>
      <c r="BK16" s="8"/>
      <c r="BL16" s="7"/>
      <c r="BM16" s="31"/>
      <c r="BN16" s="31"/>
      <c r="BO16" s="31"/>
      <c r="BP16" s="31"/>
      <c r="BQ16" s="31"/>
      <c r="BR16" s="31"/>
      <c r="BS16" s="31"/>
      <c r="BT16" s="31"/>
      <c r="BU16" s="31"/>
      <c r="BV16" s="7"/>
      <c r="BW16" s="8"/>
      <c r="BX16" s="8"/>
      <c r="BY16" s="9"/>
      <c r="BZ16" s="8"/>
      <c r="CA16" s="8"/>
      <c r="CB16" s="7"/>
      <c r="CC16" s="31"/>
      <c r="CD16" s="31"/>
      <c r="CE16" s="31"/>
      <c r="CF16" s="31"/>
      <c r="CG16" s="31"/>
      <c r="CH16" s="31"/>
      <c r="CI16" s="31"/>
      <c r="CJ16" s="31"/>
      <c r="CK16" s="31"/>
      <c r="CL16" s="7"/>
      <c r="CM16" s="8"/>
      <c r="CN16" s="8"/>
      <c r="CO16" s="9"/>
      <c r="CP16" s="8"/>
      <c r="CQ16" s="8"/>
      <c r="CR16" s="7"/>
      <c r="CS16" s="31"/>
      <c r="CT16" s="31"/>
      <c r="CU16" s="31"/>
      <c r="CV16" s="31"/>
      <c r="CW16" s="31"/>
      <c r="CX16" s="31"/>
      <c r="CY16" s="31"/>
      <c r="CZ16" s="31"/>
      <c r="DA16" s="31"/>
      <c r="DB16" s="7"/>
      <c r="DC16" s="8"/>
      <c r="DD16" s="8"/>
      <c r="DE16" s="9"/>
      <c r="DF16" s="8"/>
      <c r="DG16" s="8"/>
      <c r="DH16" s="7"/>
      <c r="DI16" s="31"/>
      <c r="DJ16" s="31"/>
      <c r="DK16" s="31"/>
      <c r="DL16" s="31"/>
      <c r="DM16" s="31"/>
      <c r="DN16" s="31"/>
      <c r="DO16" s="31"/>
      <c r="DP16" s="31"/>
      <c r="DQ16" s="31"/>
      <c r="DR16" s="7"/>
      <c r="DS16" s="8"/>
      <c r="DT16" s="8"/>
      <c r="DU16" s="9"/>
      <c r="DV16" s="8"/>
      <c r="DW16" s="8"/>
      <c r="DX16" s="7"/>
      <c r="DY16" s="31"/>
      <c r="DZ16" s="31"/>
      <c r="EA16" s="31"/>
      <c r="EB16" s="31"/>
      <c r="EC16" s="31"/>
      <c r="ED16" s="31"/>
      <c r="EE16" s="31"/>
      <c r="EF16" s="31"/>
      <c r="EG16" s="31"/>
      <c r="EH16" s="7"/>
      <c r="EI16" s="8"/>
      <c r="EJ16" s="8"/>
      <c r="EK16" s="9"/>
      <c r="EL16" s="8"/>
      <c r="EM16" s="8"/>
      <c r="EN16" s="7"/>
      <c r="EO16" s="31"/>
      <c r="EP16" s="31"/>
      <c r="EQ16" s="31"/>
      <c r="ER16" s="31"/>
      <c r="ES16" s="31"/>
      <c r="ET16" s="31"/>
      <c r="EU16" s="31"/>
      <c r="EV16" s="31"/>
      <c r="EW16" s="31"/>
      <c r="EX16" s="7"/>
      <c r="EY16" s="8"/>
      <c r="EZ16" s="8"/>
      <c r="FA16" s="9"/>
      <c r="FB16" s="8"/>
      <c r="FC16" s="8"/>
      <c r="FD16" s="7"/>
      <c r="FE16" s="31"/>
      <c r="FF16" s="31"/>
      <c r="FG16" s="31"/>
      <c r="FH16" s="31"/>
      <c r="FI16" s="31"/>
      <c r="FJ16" s="31"/>
      <c r="FK16" s="31"/>
      <c r="FL16" s="31"/>
      <c r="FM16" s="31"/>
      <c r="FN16" s="7"/>
      <c r="FO16" s="8"/>
      <c r="FP16" s="8"/>
      <c r="FQ16" s="9"/>
      <c r="FR16" s="8"/>
      <c r="FS16" s="8"/>
      <c r="FT16" s="7"/>
      <c r="FU16" s="31"/>
      <c r="FV16" s="31"/>
      <c r="FW16" s="31"/>
      <c r="FX16" s="31"/>
      <c r="FY16" s="31"/>
      <c r="FZ16" s="31"/>
      <c r="GA16" s="31"/>
      <c r="GB16" s="31"/>
      <c r="GC16" s="31"/>
      <c r="GD16" s="7"/>
      <c r="GE16" s="8"/>
      <c r="GF16" s="8"/>
      <c r="GG16" s="9"/>
      <c r="GH16" s="8"/>
      <c r="GI16" s="8"/>
      <c r="GJ16" s="7"/>
      <c r="GK16" s="31"/>
      <c r="GL16" s="31"/>
      <c r="GM16" s="31"/>
      <c r="GN16" s="31"/>
      <c r="GO16" s="31"/>
      <c r="GP16" s="31"/>
      <c r="GQ16" s="31"/>
      <c r="GR16" s="31"/>
      <c r="GS16" s="31"/>
      <c r="GT16" s="7"/>
      <c r="GU16" s="8"/>
      <c r="GV16" s="8"/>
      <c r="GW16" s="9"/>
      <c r="GX16" s="8"/>
      <c r="GY16" s="8"/>
      <c r="GZ16" s="7"/>
      <c r="HA16" s="31"/>
      <c r="HB16" s="31"/>
      <c r="HC16" s="31"/>
      <c r="HD16" s="31"/>
      <c r="HE16" s="31"/>
      <c r="HF16" s="31"/>
      <c r="HG16" s="31"/>
      <c r="HH16" s="31"/>
      <c r="HI16" s="31"/>
      <c r="HJ16" s="7"/>
      <c r="HK16" s="8"/>
      <c r="HL16" s="8"/>
      <c r="HM16" s="9"/>
      <c r="HN16" s="8"/>
      <c r="HO16" s="8"/>
      <c r="HP16" s="7"/>
      <c r="HQ16" s="31"/>
      <c r="HR16" s="31"/>
      <c r="HS16" s="31"/>
      <c r="HT16" s="31"/>
      <c r="HU16" s="31"/>
      <c r="HV16" s="31"/>
      <c r="HW16" s="31"/>
      <c r="HX16" s="31"/>
      <c r="HY16" s="31"/>
      <c r="HZ16" s="7"/>
      <c r="IA16" s="8"/>
      <c r="IB16" s="8"/>
      <c r="IC16" s="9"/>
      <c r="ID16" s="8"/>
      <c r="IE16" s="8"/>
      <c r="IF16" s="7"/>
      <c r="IG16" s="31"/>
      <c r="IH16" s="31"/>
      <c r="II16" s="31"/>
      <c r="IJ16" s="31"/>
      <c r="IK16" s="31"/>
      <c r="IL16" s="31"/>
      <c r="IM16" s="31"/>
      <c r="IN16" s="31"/>
      <c r="IO16" s="31"/>
      <c r="IP16" s="7"/>
      <c r="IQ16" s="8"/>
      <c r="IR16" s="8"/>
      <c r="IS16" s="9"/>
      <c r="IT16" s="8"/>
      <c r="IU16" s="8"/>
      <c r="IV16" s="7"/>
    </row>
    <row r="17" spans="1:256" ht="15.75">
      <c r="A17" s="32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20" spans="2:4" ht="12.75">
      <c r="B20" s="51" t="s">
        <v>37</v>
      </c>
      <c r="C20" s="50" t="s">
        <v>31</v>
      </c>
      <c r="D20" s="52" t="s">
        <v>33</v>
      </c>
    </row>
    <row r="21" spans="2:4" ht="12.75">
      <c r="B21" s="4">
        <v>1</v>
      </c>
      <c r="C21" s="5" t="s">
        <v>32</v>
      </c>
      <c r="D21" s="4" t="s">
        <v>36</v>
      </c>
    </row>
    <row r="22" spans="2:4" ht="12.75">
      <c r="B22" s="4">
        <v>2</v>
      </c>
      <c r="C22" s="5" t="s">
        <v>34</v>
      </c>
      <c r="D22" s="4" t="s">
        <v>35</v>
      </c>
    </row>
  </sheetData>
  <sheetProtection/>
  <mergeCells count="49">
    <mergeCell ref="B8:C8"/>
    <mergeCell ref="B9:C9"/>
    <mergeCell ref="B10:C10"/>
    <mergeCell ref="B11:C11"/>
    <mergeCell ref="B12:C12"/>
    <mergeCell ref="A2:P2"/>
    <mergeCell ref="A4:A5"/>
    <mergeCell ref="D4:D5"/>
    <mergeCell ref="E4:E5"/>
    <mergeCell ref="F4:H4"/>
    <mergeCell ref="J4:L4"/>
    <mergeCell ref="A3:P3"/>
    <mergeCell ref="FE16:FM16"/>
    <mergeCell ref="A16:I16"/>
    <mergeCell ref="Q16:Y16"/>
    <mergeCell ref="AG16:AO16"/>
    <mergeCell ref="AW16:BE16"/>
    <mergeCell ref="B4:C5"/>
    <mergeCell ref="B6:C6"/>
    <mergeCell ref="B7:C7"/>
    <mergeCell ref="M4:P4"/>
    <mergeCell ref="B13:C13"/>
    <mergeCell ref="A17:P17"/>
    <mergeCell ref="Q17:AF17"/>
    <mergeCell ref="AG17:AV17"/>
    <mergeCell ref="AW17:BL17"/>
    <mergeCell ref="BM17:CB17"/>
    <mergeCell ref="CC16:CK16"/>
    <mergeCell ref="BM16:BU16"/>
    <mergeCell ref="CC17:CR17"/>
    <mergeCell ref="GK16:GS16"/>
    <mergeCell ref="HA16:HI16"/>
    <mergeCell ref="HQ16:HY16"/>
    <mergeCell ref="IG16:IO16"/>
    <mergeCell ref="FU17:GJ17"/>
    <mergeCell ref="GK17:GZ17"/>
    <mergeCell ref="HA17:HP17"/>
    <mergeCell ref="HQ17:IF17"/>
    <mergeCell ref="IG17:IV17"/>
    <mergeCell ref="CS17:DH17"/>
    <mergeCell ref="DI17:DX17"/>
    <mergeCell ref="DY17:EN17"/>
    <mergeCell ref="EO17:FD17"/>
    <mergeCell ref="FE17:FT17"/>
    <mergeCell ref="FU16:GC16"/>
    <mergeCell ref="CS16:DA16"/>
    <mergeCell ref="DI16:DQ16"/>
    <mergeCell ref="DY16:EG16"/>
    <mergeCell ref="EO16:EW16"/>
  </mergeCells>
  <printOptions/>
  <pageMargins left="0.7086614173228347" right="0.7086614173228347" top="0.32" bottom="0.43" header="0.1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Лариса</cp:lastModifiedBy>
  <cp:lastPrinted>2014-10-15T10:38:17Z</cp:lastPrinted>
  <dcterms:created xsi:type="dcterms:W3CDTF">2014-01-15T18:15:09Z</dcterms:created>
  <dcterms:modified xsi:type="dcterms:W3CDTF">2014-10-15T10:38:31Z</dcterms:modified>
  <cp:category/>
  <cp:version/>
  <cp:contentType/>
  <cp:contentStatus/>
</cp:coreProperties>
</file>